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C:\Users\jnq685\Desktop\"/>
    </mc:Choice>
  </mc:AlternateContent>
  <bookViews>
    <workbookView xWindow="0" yWindow="0" windowWidth="28800" windowHeight="11700" tabRatio="887"/>
  </bookViews>
  <sheets>
    <sheet name="INDEX" sheetId="45" r:id="rId1"/>
    <sheet name="Allocation summary" sheetId="27" r:id="rId2"/>
    <sheet name="Low Carbon Transport" sheetId="44" r:id="rId3"/>
    <sheet name="Water treatment" sheetId="3" r:id="rId4"/>
    <sheet name="Prot. of the Env." sheetId="5" r:id="rId5"/>
    <sheet name="Education" sheetId="9" r:id="rId6"/>
    <sheet name="Healthcare" sheetId="6" r:id="rId7"/>
    <sheet name="Social Inclusion" sheetId="7" r:id="rId8"/>
    <sheet name="Affordable Housing" sheetId="8" r:id="rId9"/>
  </sheets>
  <definedNames>
    <definedName name="_xlnm.Print_Area" localSheetId="8">'Affordable Housing'!$A$1:$Z$97</definedName>
    <definedName name="_xlnm.Print_Area" localSheetId="1">'Allocation summary'!$A$1:$K$119</definedName>
    <definedName name="_xlnm.Print_Area" localSheetId="5">Education!$A$1:$X$62</definedName>
    <definedName name="_xlnm.Print_Area" localSheetId="6">Healthcare!$A$1:$AC$87</definedName>
    <definedName name="_xlnm.Print_Area" localSheetId="2">'Low Carbon Transport'!$A$1:$AJ$44</definedName>
    <definedName name="_xlnm.Print_Area" localSheetId="4">'Prot. of the Env.'!$A$1:$AG$26</definedName>
    <definedName name="_xlnm.Print_Area" localSheetId="7">'Social Inclusion'!$A$1:$AL$66</definedName>
    <definedName name="_xlnm.Print_Area" localSheetId="3">'Water treatment'!$A$1:$AH$50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4" i="7" l="1"/>
  <c r="N13" i="7"/>
  <c r="N12" i="7"/>
  <c r="T60" i="8"/>
  <c r="T59" i="8"/>
  <c r="T58" i="8"/>
  <c r="T45" i="8"/>
  <c r="T44" i="8"/>
  <c r="T43" i="8"/>
  <c r="T40" i="8"/>
  <c r="T39" i="8"/>
  <c r="T38" i="8"/>
  <c r="T15" i="8"/>
  <c r="T14" i="8"/>
  <c r="T13" i="8"/>
  <c r="X26" i="7"/>
  <c r="W26" i="7"/>
  <c r="W25" i="7"/>
  <c r="X29" i="6"/>
  <c r="X28" i="6"/>
  <c r="U26" i="7"/>
  <c r="T26" i="7"/>
  <c r="U25" i="7"/>
  <c r="T25" i="7"/>
  <c r="U14" i="7"/>
  <c r="U13" i="7"/>
  <c r="T24" i="7"/>
  <c r="U24" i="7"/>
  <c r="X27" i="6"/>
  <c r="U12" i="7"/>
</calcChain>
</file>

<file path=xl/comments1.xml><?xml version="1.0" encoding="utf-8"?>
<comments xmlns="http://schemas.openxmlformats.org/spreadsheetml/2006/main">
  <authors>
    <author>Nathalie Roth</author>
  </authors>
  <commentList>
    <comment ref="X11" authorId="0" shapeId="0">
      <text>
        <r>
          <rPr>
            <b/>
            <sz val="9"/>
            <color indexed="81"/>
            <rFont val="Tahoma"/>
            <family val="2"/>
          </rPr>
          <t>new users</t>
        </r>
      </text>
    </comment>
    <comment ref="X16" authorId="0" shapeId="0">
      <text>
        <r>
          <rPr>
            <b/>
            <sz val="9"/>
            <color indexed="81"/>
            <rFont val="Tahoma"/>
            <family val="2"/>
          </rPr>
          <t>new users</t>
        </r>
      </text>
    </comment>
    <comment ref="X17" authorId="0" shapeId="0">
      <text>
        <r>
          <rPr>
            <b/>
            <sz val="9"/>
            <color indexed="81"/>
            <rFont val="Tahoma"/>
            <family val="2"/>
          </rPr>
          <t>new users</t>
        </r>
      </text>
    </comment>
    <comment ref="X18" authorId="0" shapeId="0">
      <text>
        <r>
          <rPr>
            <b/>
            <sz val="9"/>
            <color indexed="81"/>
            <rFont val="Tahoma"/>
            <family val="2"/>
          </rPr>
          <t>new users</t>
        </r>
      </text>
    </comment>
    <comment ref="AA21" authorId="0" shapeId="0">
      <text>
        <r>
          <rPr>
            <b/>
            <sz val="9"/>
            <color indexed="81"/>
            <rFont val="Tahoma"/>
            <family val="2"/>
          </rPr>
          <t>length of viaduct &amp; perré</t>
        </r>
      </text>
    </comment>
    <comment ref="AA22" authorId="0" shapeId="0">
      <text>
        <r>
          <rPr>
            <b/>
            <sz val="9"/>
            <color indexed="81"/>
            <rFont val="Tahoma"/>
            <family val="2"/>
          </rPr>
          <t>length of viaduct &amp; perré</t>
        </r>
      </text>
    </comment>
    <comment ref="AA23" authorId="0" shapeId="0">
      <text>
        <r>
          <rPr>
            <b/>
            <sz val="9"/>
            <color indexed="81"/>
            <rFont val="Tahoma"/>
            <family val="2"/>
          </rPr>
          <t>length of viaduct &amp; perré</t>
        </r>
      </text>
    </comment>
    <comment ref="X31" authorId="0" shapeId="0">
      <text>
        <r>
          <rPr>
            <b/>
            <sz val="9"/>
            <color indexed="81"/>
            <rFont val="Tahoma"/>
            <family val="2"/>
          </rPr>
          <t>maintaining existing users through better quality service</t>
        </r>
      </text>
    </comment>
    <comment ref="W33" authorId="0" shapeId="0">
      <text>
        <r>
          <rPr>
            <b/>
            <sz val="10"/>
            <color indexed="81"/>
            <rFont val="Tahoma"/>
            <family val="2"/>
          </rPr>
          <t xml:space="preserve">According to CFL, due to the COVID-19 pandemic in 2020 no representative and correct data can be reported. </t>
        </r>
      </text>
    </comment>
    <comment ref="AB33" authorId="0" shapeId="0">
      <text>
        <r>
          <rPr>
            <b/>
            <sz val="9"/>
            <color indexed="81"/>
            <rFont val="Tahoma"/>
            <family val="2"/>
          </rPr>
          <t xml:space="preserve">According to CFL, due to the COVID-19 pandemic in 2020 no representative and correct data can be reported. </t>
        </r>
      </text>
    </comment>
    <comment ref="AC36" authorId="0" shapeId="0">
      <text>
        <r>
          <rPr>
            <b/>
            <sz val="9"/>
            <color indexed="81"/>
            <rFont val="Tahoma"/>
            <family val="2"/>
          </rPr>
          <t>Annual distance of freight transported by rail originating from the multimodal platform in Bettembourg. Same for years 2019, 2020</t>
        </r>
      </text>
    </comment>
  </commentList>
</comments>
</file>

<file path=xl/comments2.xml><?xml version="1.0" encoding="utf-8"?>
<comments xmlns="http://schemas.openxmlformats.org/spreadsheetml/2006/main">
  <authors>
    <author>Nathalie Roth</author>
  </authors>
  <commentList>
    <comment ref="V12" authorId="0" shapeId="0">
      <text>
        <r>
          <rPr>
            <b/>
            <sz val="9"/>
            <color indexed="81"/>
            <rFont val="Tahoma"/>
            <family val="2"/>
          </rPr>
          <t>BK 18 Groups and rows of native, site-adapted trees or fruit trees</t>
        </r>
      </text>
    </comment>
    <comment ref="W12" authorId="0" shapeId="0">
      <text>
        <r>
          <rPr>
            <b/>
            <sz val="9"/>
            <color indexed="81"/>
            <rFont val="Tahoma"/>
            <family val="2"/>
          </rPr>
          <t>BK 06 Other types of reedbeds
BK 17 Bushes
BK 12 Moderately modified watercourse including water quality classes 3 and 4
BK 18 Groups and rows of native, site-adapted trees or fruit trees</t>
        </r>
      </text>
    </comment>
    <comment ref="X12" authorId="0" shapeId="0">
      <text>
        <r>
          <rPr>
            <b/>
            <sz val="9"/>
            <color indexed="81"/>
            <rFont val="Tahoma"/>
            <family val="2"/>
          </rPr>
          <t>BK 18 Groups and rows of native, site-adapted trees or fruit trees</t>
        </r>
      </text>
    </comment>
    <comment ref="Y12" authorId="0" shapeId="0">
      <text>
        <r>
          <rPr>
            <b/>
            <sz val="9"/>
            <color indexed="81"/>
            <rFont val="Tahoma"/>
            <family val="2"/>
          </rPr>
          <t>BK 17 Bushes</t>
        </r>
      </text>
    </comment>
    <comment ref="W13" authorId="0" shapeId="0">
      <text>
        <r>
          <rPr>
            <b/>
            <sz val="9"/>
            <color indexed="81"/>
            <rFont val="Tahoma"/>
            <family val="2"/>
          </rPr>
          <t>6430 Hydrophilous tall herb fringe communities of plains and of the montane to alpine levels</t>
        </r>
      </text>
    </comment>
    <comment ref="V14" authorId="0" shapeId="0">
      <text>
        <r>
          <rPr>
            <b/>
            <sz val="9"/>
            <color indexed="81"/>
            <rFont val="Tahoma"/>
            <family val="2"/>
          </rPr>
          <t>BK 18 Groups and rows of native, site-adapted trees or fruit trees</t>
        </r>
      </text>
    </comment>
    <comment ref="W14" authorId="0" shapeId="0">
      <text>
        <r>
          <rPr>
            <b/>
            <sz val="9"/>
            <color indexed="81"/>
            <rFont val="Tahoma"/>
            <family val="2"/>
          </rPr>
          <t>BK 06 Other types of reedbeds
BK 17 Bushes
BK 12 Moderately modified watercourse including water quality classes 3 and 4
BK 18 Groups and rows of native, site-adapted trees or fruit trees</t>
        </r>
      </text>
    </comment>
    <comment ref="X14" authorId="0" shapeId="0">
      <text>
        <r>
          <rPr>
            <b/>
            <sz val="9"/>
            <color indexed="81"/>
            <rFont val="Tahoma"/>
            <family val="2"/>
          </rPr>
          <t>BK 18 Groups and rows of native, site-adapted trees or fruit trees</t>
        </r>
      </text>
    </comment>
    <comment ref="Y14" authorId="0" shapeId="0">
      <text>
        <r>
          <rPr>
            <b/>
            <sz val="9"/>
            <color indexed="81"/>
            <rFont val="Tahoma"/>
            <family val="2"/>
          </rPr>
          <t>BK 17 Bushes</t>
        </r>
      </text>
    </comment>
    <comment ref="W15" authorId="0" shapeId="0">
      <text>
        <r>
          <rPr>
            <b/>
            <sz val="9"/>
            <color indexed="81"/>
            <rFont val="Tahoma"/>
            <family val="2"/>
          </rPr>
          <t>6430 Hydrophilous tall herb fringe communities of plains and of the montane to alpine levels</t>
        </r>
      </text>
    </comment>
    <comment ref="V16" authorId="0" shapeId="0">
      <text>
        <r>
          <rPr>
            <b/>
            <sz val="9"/>
            <color indexed="81"/>
            <rFont val="Tahoma"/>
            <family val="2"/>
          </rPr>
          <t>BK 18 Groups and rows of native, site-adapted trees or fruit trees</t>
        </r>
      </text>
    </comment>
    <comment ref="W16" authorId="0" shapeId="0">
      <text>
        <r>
          <rPr>
            <b/>
            <sz val="9"/>
            <color indexed="81"/>
            <rFont val="Tahoma"/>
            <family val="2"/>
          </rPr>
          <t>BK 06 Other types of reedbeds
BK 17 Bushes
BK 12 Moderately modified watercourse including water quality classes 3 and 4
BK 18 Groups and rows of native, site-adapted trees or fruit trees</t>
        </r>
      </text>
    </comment>
    <comment ref="X16" authorId="0" shapeId="0">
      <text>
        <r>
          <rPr>
            <b/>
            <sz val="9"/>
            <color indexed="81"/>
            <rFont val="Tahoma"/>
            <family val="2"/>
          </rPr>
          <t>BK 18 Groups and rows of native, site-adapted trees or fruit trees</t>
        </r>
      </text>
    </comment>
    <comment ref="Y16" authorId="0" shapeId="0">
      <text>
        <r>
          <rPr>
            <b/>
            <sz val="9"/>
            <color indexed="81"/>
            <rFont val="Tahoma"/>
            <family val="2"/>
          </rPr>
          <t>BK 17 Bushes</t>
        </r>
      </text>
    </comment>
    <comment ref="W17" authorId="0" shapeId="0">
      <text>
        <r>
          <rPr>
            <b/>
            <sz val="9"/>
            <color indexed="81"/>
            <rFont val="Tahoma"/>
            <family val="2"/>
          </rPr>
          <t>6430 Hydrophilous tall herb fringe communities of plains and of the montane to alpine levels</t>
        </r>
      </text>
    </comment>
  </commentList>
</comments>
</file>

<file path=xl/sharedStrings.xml><?xml version="1.0" encoding="utf-8"?>
<sst xmlns="http://schemas.openxmlformats.org/spreadsheetml/2006/main" count="1377" uniqueCount="418">
  <si>
    <t>Allocation table</t>
  </si>
  <si>
    <t>Project category</t>
  </si>
  <si>
    <t>Name</t>
  </si>
  <si>
    <t>Year</t>
  </si>
  <si>
    <t>Category</t>
  </si>
  <si>
    <t>Sub-category</t>
  </si>
  <si>
    <t>Project name</t>
  </si>
  <si>
    <t>Total 2018-2020</t>
  </si>
  <si>
    <t>Low carbon transport</t>
  </si>
  <si>
    <t>Public transport</t>
  </si>
  <si>
    <r>
      <rPr>
        <b/>
        <sz val="11"/>
        <rFont val="Calibri"/>
        <family val="2"/>
        <scheme val="minor"/>
      </rPr>
      <t>Luxembourg Tram (LuxTram)</t>
    </r>
    <r>
      <rPr>
        <sz val="11"/>
        <rFont val="Calibri"/>
        <family val="2"/>
        <scheme val="minor"/>
      </rPr>
      <t xml:space="preserve">
</t>
    </r>
    <r>
      <rPr>
        <i/>
        <sz val="11"/>
        <rFont val="Calibri"/>
        <family val="2"/>
        <scheme val="minor"/>
      </rPr>
      <t>- in Luxembourg City</t>
    </r>
  </si>
  <si>
    <t>Infrastructure for low carbon transpor</t>
  </si>
  <si>
    <r>
      <rPr>
        <b/>
        <sz val="11"/>
        <color theme="1"/>
        <rFont val="Calibri"/>
        <family val="2"/>
        <scheme val="minor"/>
      </rPr>
      <t>Construction of a new train line</t>
    </r>
    <r>
      <rPr>
        <sz val="11"/>
        <color theme="1"/>
        <rFont val="Calibri"/>
        <family val="2"/>
        <scheme val="minor"/>
      </rPr>
      <t xml:space="preserve">
</t>
    </r>
    <r>
      <rPr>
        <i/>
        <sz val="11"/>
        <color theme="1"/>
        <rFont val="Calibri"/>
        <family val="2"/>
        <scheme val="minor"/>
      </rPr>
      <t>- Luxembourg City - Bettembourg</t>
    </r>
  </si>
  <si>
    <r>
      <rPr>
        <b/>
        <sz val="11"/>
        <color theme="1"/>
        <rFont val="Calibri"/>
        <family val="2"/>
        <scheme val="minor"/>
      </rPr>
      <t>Adaptation of north side of the Luxembourg city train station</t>
    </r>
    <r>
      <rPr>
        <sz val="11"/>
        <color theme="1"/>
        <rFont val="Calibri"/>
        <family val="2"/>
        <scheme val="minor"/>
      </rPr>
      <t xml:space="preserve">
</t>
    </r>
    <r>
      <rPr>
        <i/>
        <sz val="11"/>
        <color theme="1"/>
        <rFont val="Calibri"/>
        <family val="2"/>
        <scheme val="minor"/>
      </rPr>
      <t>- Luxembourg City</t>
    </r>
  </si>
  <si>
    <r>
      <rPr>
        <b/>
        <sz val="11"/>
        <color theme="1"/>
        <rFont val="Calibri"/>
        <family val="2"/>
        <scheme val="minor"/>
      </rPr>
      <t>Construction of two new platforms at the Luxembourg city train station</t>
    </r>
    <r>
      <rPr>
        <sz val="11"/>
        <color theme="1"/>
        <rFont val="Calibri"/>
        <family val="2"/>
        <scheme val="minor"/>
      </rPr>
      <t xml:space="preserve">
</t>
    </r>
    <r>
      <rPr>
        <i/>
        <sz val="11"/>
        <color theme="1"/>
        <rFont val="Calibri"/>
        <family val="2"/>
        <scheme val="minor"/>
      </rPr>
      <t>- Luxembourg City</t>
    </r>
  </si>
  <si>
    <r>
      <rPr>
        <b/>
        <sz val="11"/>
        <color theme="1"/>
        <rFont val="Calibri"/>
        <family val="2"/>
        <scheme val="minor"/>
      </rPr>
      <t>Laying of second train tracks</t>
    </r>
    <r>
      <rPr>
        <sz val="11"/>
        <color theme="1"/>
        <rFont val="Calibri"/>
        <family val="2"/>
        <scheme val="minor"/>
      </rPr>
      <t xml:space="preserve">
</t>
    </r>
    <r>
      <rPr>
        <i/>
        <sz val="11"/>
        <color theme="1"/>
        <rFont val="Calibri"/>
        <family val="2"/>
        <scheme val="minor"/>
      </rPr>
      <t>- Hamm-Sandweiler</t>
    </r>
  </si>
  <si>
    <r>
      <rPr>
        <b/>
        <sz val="11"/>
        <color theme="1"/>
        <rFont val="Calibri"/>
        <family val="2"/>
        <scheme val="minor"/>
      </rPr>
      <t>Construction of a multimodal platform</t>
    </r>
    <r>
      <rPr>
        <sz val="11"/>
        <color theme="1"/>
        <rFont val="Calibri"/>
        <family val="2"/>
        <scheme val="minor"/>
      </rPr>
      <t xml:space="preserve">
- </t>
    </r>
    <r>
      <rPr>
        <i/>
        <sz val="11"/>
        <color theme="1"/>
        <rFont val="Calibri"/>
        <family val="2"/>
        <scheme val="minor"/>
      </rPr>
      <t>in Bettembourg</t>
    </r>
  </si>
  <si>
    <r>
      <rPr>
        <b/>
        <sz val="11"/>
        <color theme="1"/>
        <rFont val="Calibri"/>
        <family val="2"/>
        <scheme val="minor"/>
      </rPr>
      <t>Modernisation of the train station</t>
    </r>
    <r>
      <rPr>
        <sz val="11"/>
        <color theme="1"/>
        <rFont val="Calibri"/>
        <family val="2"/>
        <scheme val="minor"/>
      </rPr>
      <t xml:space="preserve">
</t>
    </r>
    <r>
      <rPr>
        <i/>
        <sz val="11"/>
        <color theme="1"/>
        <rFont val="Calibri"/>
        <family val="2"/>
        <scheme val="minor"/>
      </rPr>
      <t>- in Rodange</t>
    </r>
  </si>
  <si>
    <t>Water &amp; wastewater management</t>
  </si>
  <si>
    <t>Support the development of water and wastewater management systems allowing to significantly improve water quality</t>
  </si>
  <si>
    <r>
      <rPr>
        <b/>
        <sz val="11"/>
        <color theme="1"/>
        <rFont val="Calibri"/>
        <family val="2"/>
        <scheme val="minor"/>
      </rPr>
      <t>Extension and modernization of the national drinking water treatment station (SEBES)</t>
    </r>
    <r>
      <rPr>
        <sz val="11"/>
        <color theme="1"/>
        <rFont val="Calibri"/>
        <family val="2"/>
        <scheme val="minor"/>
      </rPr>
      <t xml:space="preserve">
</t>
    </r>
    <r>
      <rPr>
        <i/>
        <sz val="11"/>
        <color theme="1"/>
        <rFont val="Calibri"/>
        <family val="2"/>
        <scheme val="minor"/>
      </rPr>
      <t>- National Water Syndicate in Esch-sur-Sûre</t>
    </r>
  </si>
  <si>
    <r>
      <rPr>
        <b/>
        <sz val="11"/>
        <color theme="1"/>
        <rFont val="Calibri"/>
        <family val="2"/>
        <scheme val="minor"/>
      </rPr>
      <t>Extension and modernization of the wastwater treatment plant</t>
    </r>
    <r>
      <rPr>
        <sz val="11"/>
        <color theme="1"/>
        <rFont val="Calibri"/>
        <family val="2"/>
        <scheme val="minor"/>
      </rPr>
      <t xml:space="preserve">
</t>
    </r>
    <r>
      <rPr>
        <i/>
        <sz val="11"/>
        <color theme="1"/>
        <rFont val="Calibri"/>
        <family val="2"/>
        <scheme val="minor"/>
      </rPr>
      <t>- SIDEN in Bleesbruck</t>
    </r>
  </si>
  <si>
    <t xml:space="preserve"> -  € </t>
  </si>
  <si>
    <r>
      <rPr>
        <b/>
        <sz val="11"/>
        <color theme="1"/>
        <rFont val="Calibri"/>
        <family val="2"/>
        <scheme val="minor"/>
      </rPr>
      <t>Sanitation work in the Attert Valley</t>
    </r>
    <r>
      <rPr>
        <sz val="11"/>
        <color theme="1"/>
        <rFont val="Calibri"/>
        <family val="2"/>
        <scheme val="minor"/>
      </rPr>
      <t xml:space="preserve">
</t>
    </r>
    <r>
      <rPr>
        <i/>
        <sz val="11"/>
        <color theme="1"/>
        <rFont val="Calibri"/>
        <family val="2"/>
        <scheme val="minor"/>
      </rPr>
      <t>- SIDEST in the Attert Valley</t>
    </r>
  </si>
  <si>
    <r>
      <rPr>
        <b/>
        <sz val="11"/>
        <color theme="1"/>
        <rFont val="Calibri"/>
        <family val="2"/>
        <scheme val="minor"/>
      </rPr>
      <t>Evacuation and purification of wastewater generated by the municipalities of the Upper Moselle</t>
    </r>
    <r>
      <rPr>
        <i/>
        <sz val="11"/>
        <color theme="1"/>
        <rFont val="Calibri"/>
        <family val="2"/>
        <scheme val="minor"/>
      </rPr>
      <t xml:space="preserve">
- AC Schengen in the Upper Moselle</t>
    </r>
  </si>
  <si>
    <r>
      <rPr>
        <b/>
        <sz val="11"/>
        <color theme="1"/>
        <rFont val="Calibri"/>
        <family val="2"/>
        <scheme val="minor"/>
      </rPr>
      <t>Sanitation of the Lower Moselle with the construction of a new wastewater treatment plant</t>
    </r>
    <r>
      <rPr>
        <sz val="11"/>
        <color theme="1"/>
        <rFont val="Calibri"/>
        <family val="2"/>
        <scheme val="minor"/>
      </rPr>
      <t xml:space="preserve">
</t>
    </r>
    <r>
      <rPr>
        <i/>
        <sz val="11"/>
        <color theme="1"/>
        <rFont val="Calibri"/>
        <family val="2"/>
        <scheme val="minor"/>
      </rPr>
      <t>- SIDEST at the Port of Mertert</t>
    </r>
  </si>
  <si>
    <r>
      <rPr>
        <b/>
        <sz val="11"/>
        <color theme="1"/>
        <rFont val="Calibri"/>
        <family val="2"/>
        <scheme val="minor"/>
      </rPr>
      <t>Extension and modernization of the wastewater treatment plant</t>
    </r>
    <r>
      <rPr>
        <sz val="11"/>
        <color theme="1"/>
        <rFont val="Calibri"/>
        <family val="2"/>
        <scheme val="minor"/>
      </rPr>
      <t xml:space="preserve">
</t>
    </r>
    <r>
      <rPr>
        <i/>
        <sz val="11"/>
        <color theme="1"/>
        <rFont val="Calibri"/>
        <family val="2"/>
        <scheme val="minor"/>
      </rPr>
      <t xml:space="preserve"> - SIDEST in Uebersyren</t>
    </r>
  </si>
  <si>
    <r>
      <rPr>
        <b/>
        <sz val="11"/>
        <color theme="1"/>
        <rFont val="Calibri"/>
        <family val="2"/>
        <scheme val="minor"/>
      </rPr>
      <t>Extension of the wastewater treatment plant *</t>
    </r>
    <r>
      <rPr>
        <sz val="11"/>
        <color theme="1"/>
        <rFont val="Calibri"/>
        <family val="2"/>
        <scheme val="minor"/>
      </rPr>
      <t xml:space="preserve">
</t>
    </r>
    <r>
      <rPr>
        <i/>
        <sz val="11"/>
        <color theme="1"/>
        <rFont val="Calibri"/>
        <family val="2"/>
        <scheme val="minor"/>
      </rPr>
      <t xml:space="preserve"> - VdL in Beggen</t>
    </r>
  </si>
  <si>
    <r>
      <rPr>
        <b/>
        <sz val="11"/>
        <color theme="1"/>
        <rFont val="Calibri"/>
        <family val="2"/>
        <scheme val="minor"/>
      </rPr>
      <t>Extension of the wastewater treatment plant</t>
    </r>
    <r>
      <rPr>
        <sz val="11"/>
        <color theme="1"/>
        <rFont val="Calibri"/>
        <family val="2"/>
        <scheme val="minor"/>
      </rPr>
      <t xml:space="preserve">
</t>
    </r>
    <r>
      <rPr>
        <i/>
        <sz val="11"/>
        <color theme="1"/>
        <rFont val="Calibri"/>
        <family val="2"/>
        <scheme val="minor"/>
      </rPr>
      <t xml:space="preserve"> - SIACH in Pétange</t>
    </r>
  </si>
  <si>
    <t>Protection of the environment</t>
  </si>
  <si>
    <t>Protection and restoration of healthy
ecosystems and their services</t>
  </si>
  <si>
    <r>
      <rPr>
        <b/>
        <sz val="11"/>
        <color theme="1"/>
        <rFont val="Calibri"/>
        <family val="2"/>
        <scheme val="minor"/>
      </rPr>
      <t>Ecological renaturation of the pétrusse valley *</t>
    </r>
    <r>
      <rPr>
        <sz val="11"/>
        <color theme="1"/>
        <rFont val="Calibri"/>
        <family val="2"/>
        <scheme val="minor"/>
      </rPr>
      <t xml:space="preserve">
</t>
    </r>
    <r>
      <rPr>
        <i/>
        <sz val="11"/>
        <color theme="1"/>
        <rFont val="Calibri"/>
        <family val="2"/>
        <scheme val="minor"/>
      </rPr>
      <t>- in Luxembourg City</t>
    </r>
  </si>
  <si>
    <t>Access to essential services -  Education</t>
  </si>
  <si>
    <t>Providing access to essential educational
infrastructure and services for all</t>
  </si>
  <si>
    <r>
      <rPr>
        <b/>
        <sz val="11"/>
        <color theme="1"/>
        <rFont val="Calibri"/>
        <family val="2"/>
        <scheme val="minor"/>
      </rPr>
      <t xml:space="preserve">Construction of a new school restaurant </t>
    </r>
    <r>
      <rPr>
        <sz val="11"/>
        <color theme="1"/>
        <rFont val="Calibri"/>
        <family val="2"/>
        <scheme val="minor"/>
      </rPr>
      <t xml:space="preserve">
- </t>
    </r>
    <r>
      <rPr>
        <i/>
        <sz val="11"/>
        <color theme="1"/>
        <rFont val="Calibri"/>
        <family val="2"/>
        <scheme val="minor"/>
      </rPr>
      <t>Ecole privée Fieldgen</t>
    </r>
  </si>
  <si>
    <r>
      <rPr>
        <b/>
        <sz val="11"/>
        <color theme="1"/>
        <rFont val="Calibri"/>
        <family val="2"/>
        <scheme val="minor"/>
      </rPr>
      <t xml:space="preserve">Construction </t>
    </r>
    <r>
      <rPr>
        <b/>
        <sz val="11"/>
        <rFont val="Calibri"/>
        <family val="2"/>
        <scheme val="minor"/>
      </rPr>
      <t>of a new child care facility</t>
    </r>
    <r>
      <rPr>
        <b/>
        <sz val="11"/>
        <color theme="1"/>
        <rFont val="Calibri"/>
        <family val="2"/>
        <scheme val="minor"/>
      </rPr>
      <t xml:space="preserve"> *</t>
    </r>
    <r>
      <rPr>
        <sz val="11"/>
        <color theme="1"/>
        <rFont val="Calibri"/>
        <family val="2"/>
        <scheme val="minor"/>
      </rPr>
      <t xml:space="preserve">
</t>
    </r>
    <r>
      <rPr>
        <i/>
        <sz val="11"/>
        <color theme="1"/>
        <rFont val="Calibri"/>
        <family val="2"/>
        <scheme val="minor"/>
      </rPr>
      <t>- Project Wobrecken in Esch-sur-Alzette</t>
    </r>
  </si>
  <si>
    <r>
      <rPr>
        <b/>
        <sz val="11"/>
        <color theme="1"/>
        <rFont val="Calibri"/>
        <family val="2"/>
        <scheme val="minor"/>
      </rPr>
      <t>Construction of new child care facility</t>
    </r>
    <r>
      <rPr>
        <sz val="11"/>
        <color theme="1"/>
        <rFont val="Calibri"/>
        <family val="2"/>
        <scheme val="minor"/>
      </rPr>
      <t xml:space="preserve">
</t>
    </r>
    <r>
      <rPr>
        <i/>
        <sz val="11"/>
        <color theme="1"/>
        <rFont val="Calibri"/>
        <family val="2"/>
        <scheme val="minor"/>
      </rPr>
      <t>- in Bertrange</t>
    </r>
  </si>
  <si>
    <r>
      <rPr>
        <b/>
        <sz val="11"/>
        <color theme="1"/>
        <rFont val="Calibri"/>
        <family val="2"/>
        <scheme val="minor"/>
      </rPr>
      <t xml:space="preserve">Construction of a new child care facility </t>
    </r>
    <r>
      <rPr>
        <sz val="11"/>
        <color theme="1"/>
        <rFont val="Calibri"/>
        <family val="2"/>
        <scheme val="minor"/>
      </rPr>
      <t xml:space="preserve">
</t>
    </r>
    <r>
      <rPr>
        <i/>
        <sz val="11"/>
        <color theme="1"/>
        <rFont val="Calibri"/>
        <family val="2"/>
        <scheme val="minor"/>
      </rPr>
      <t>- Campus Berchem-Bivange</t>
    </r>
  </si>
  <si>
    <r>
      <rPr>
        <b/>
        <sz val="11"/>
        <color theme="1"/>
        <rFont val="Calibri"/>
        <family val="2"/>
        <scheme val="minor"/>
      </rPr>
      <t>Co</t>
    </r>
    <r>
      <rPr>
        <b/>
        <sz val="11"/>
        <rFont val="Calibri"/>
        <family val="2"/>
        <scheme val="minor"/>
      </rPr>
      <t>nstrcution of a new child care facility and elementary school</t>
    </r>
    <r>
      <rPr>
        <sz val="11"/>
        <color theme="1"/>
        <rFont val="Calibri"/>
        <family val="2"/>
        <scheme val="minor"/>
      </rPr>
      <t xml:space="preserve">
</t>
    </r>
    <r>
      <rPr>
        <i/>
        <sz val="11"/>
        <color theme="1"/>
        <rFont val="Calibri"/>
        <family val="2"/>
        <scheme val="minor"/>
      </rPr>
      <t>- in Belval-Sud</t>
    </r>
  </si>
  <si>
    <r>
      <rPr>
        <b/>
        <sz val="11"/>
        <color theme="1"/>
        <rFont val="Calibri"/>
        <family val="2"/>
        <scheme val="minor"/>
      </rPr>
      <t xml:space="preserve">Construction of a new child care facility and elementary school </t>
    </r>
    <r>
      <rPr>
        <sz val="11"/>
        <color theme="1"/>
        <rFont val="Calibri"/>
        <family val="2"/>
        <scheme val="minor"/>
      </rPr>
      <t xml:space="preserve">
</t>
    </r>
    <r>
      <rPr>
        <i/>
        <sz val="11"/>
        <color theme="1"/>
        <rFont val="Calibri"/>
        <family val="2"/>
        <scheme val="minor"/>
      </rPr>
      <t>- Project Helperknapp in Brouch</t>
    </r>
  </si>
  <si>
    <r>
      <rPr>
        <b/>
        <sz val="11"/>
        <color theme="1"/>
        <rFont val="Calibri"/>
        <family val="2"/>
        <scheme val="minor"/>
      </rPr>
      <t xml:space="preserve">Construction of a new highschool </t>
    </r>
    <r>
      <rPr>
        <sz val="11"/>
        <color theme="1"/>
        <rFont val="Calibri"/>
        <family val="2"/>
        <scheme val="minor"/>
      </rPr>
      <t xml:space="preserve">
</t>
    </r>
    <r>
      <rPr>
        <i/>
        <sz val="11"/>
        <color theme="1"/>
        <rFont val="Calibri"/>
        <family val="2"/>
        <scheme val="minor"/>
      </rPr>
      <t>- International School in Differdange (public)</t>
    </r>
  </si>
  <si>
    <r>
      <rPr>
        <b/>
        <sz val="11"/>
        <color theme="1"/>
        <rFont val="Calibri"/>
        <family val="2"/>
        <scheme val="minor"/>
      </rPr>
      <t>Renovation of a highschool</t>
    </r>
    <r>
      <rPr>
        <sz val="11"/>
        <color theme="1"/>
        <rFont val="Calibri"/>
        <family val="2"/>
        <scheme val="minor"/>
      </rPr>
      <t xml:space="preserve">
</t>
    </r>
    <r>
      <rPr>
        <i/>
        <sz val="11"/>
        <color theme="1"/>
        <rFont val="Calibri"/>
        <family val="2"/>
        <scheme val="minor"/>
      </rPr>
      <t>- Lycée Michel Rodange</t>
    </r>
  </si>
  <si>
    <r>
      <rPr>
        <b/>
        <sz val="11"/>
        <color theme="1"/>
        <rFont val="Calibri"/>
        <family val="2"/>
        <scheme val="minor"/>
      </rPr>
      <t>Renovation of a highschool</t>
    </r>
    <r>
      <rPr>
        <sz val="11"/>
        <color theme="1"/>
        <rFont val="Calibri"/>
        <family val="2"/>
        <scheme val="minor"/>
      </rPr>
      <t xml:space="preserve">
</t>
    </r>
    <r>
      <rPr>
        <i/>
        <sz val="11"/>
        <color theme="1"/>
        <rFont val="Calibri"/>
        <family val="2"/>
        <scheme val="minor"/>
      </rPr>
      <t>- Lycée Classique Diekirch, annexe Mersch</t>
    </r>
  </si>
  <si>
    <r>
      <rPr>
        <b/>
        <sz val="11"/>
        <color theme="1"/>
        <rFont val="Calibri"/>
        <family val="2"/>
        <scheme val="minor"/>
      </rPr>
      <t>Construction of a new school and sports hall</t>
    </r>
    <r>
      <rPr>
        <sz val="11"/>
        <color theme="1"/>
        <rFont val="Calibri"/>
        <family val="2"/>
        <scheme val="minor"/>
      </rPr>
      <t xml:space="preserve">
</t>
    </r>
    <r>
      <rPr>
        <i/>
        <sz val="11"/>
        <color theme="1"/>
        <rFont val="Calibri"/>
        <family val="2"/>
        <scheme val="minor"/>
      </rPr>
      <t>- Lycée Technique pour Professions de Santé</t>
    </r>
  </si>
  <si>
    <t>Access to essential services - Education</t>
  </si>
  <si>
    <t>Access to essential services - Healthcare</t>
  </si>
  <si>
    <t>Provide access to essential healthcare
infrastructure and services for all</t>
  </si>
  <si>
    <r>
      <rPr>
        <b/>
        <sz val="11"/>
        <color theme="1"/>
        <rFont val="Calibri"/>
        <family val="2"/>
        <scheme val="minor"/>
      </rPr>
      <t>Construction of a therapeutic center for adolescents in Putscheid</t>
    </r>
    <r>
      <rPr>
        <sz val="11"/>
        <color theme="1"/>
        <rFont val="Calibri"/>
        <family val="2"/>
        <scheme val="minor"/>
      </rPr>
      <t xml:space="preserve"> 
</t>
    </r>
    <r>
      <rPr>
        <i/>
        <sz val="11"/>
        <color theme="1"/>
        <rFont val="Calibri"/>
        <family val="2"/>
        <scheme val="minor"/>
      </rPr>
      <t>- Centre Hospitalier Neuro-Psychiatrique</t>
    </r>
  </si>
  <si>
    <r>
      <rPr>
        <b/>
        <sz val="11"/>
        <color theme="1"/>
        <rFont val="Calibri"/>
        <family val="2"/>
        <scheme val="minor"/>
      </rPr>
      <t>Construction of a new extension for geriatric reeducation and care</t>
    </r>
    <r>
      <rPr>
        <sz val="11"/>
        <color theme="1"/>
        <rFont val="Calibri"/>
        <family val="2"/>
        <scheme val="minor"/>
      </rPr>
      <t xml:space="preserve">
</t>
    </r>
    <r>
      <rPr>
        <i/>
        <sz val="11"/>
        <color theme="1"/>
        <rFont val="Calibri"/>
        <family val="2"/>
        <scheme val="minor"/>
      </rPr>
      <t>- Hôpital Steinfort</t>
    </r>
  </si>
  <si>
    <r>
      <rPr>
        <b/>
        <sz val="11"/>
        <color theme="1"/>
        <rFont val="Calibri"/>
        <family val="2"/>
        <scheme val="minor"/>
      </rPr>
      <t>Extension of the hemodialysis service</t>
    </r>
    <r>
      <rPr>
        <sz val="11"/>
        <color theme="1"/>
        <rFont val="Calibri"/>
        <family val="2"/>
        <scheme val="minor"/>
      </rPr>
      <t xml:space="preserve">
</t>
    </r>
    <r>
      <rPr>
        <i/>
        <sz val="11"/>
        <color theme="1"/>
        <rFont val="Calibri"/>
        <family val="2"/>
        <scheme val="minor"/>
      </rPr>
      <t>- Centre Hospitalier du Nord (CHdN)</t>
    </r>
  </si>
  <si>
    <r>
      <rPr>
        <b/>
        <sz val="11"/>
        <color theme="1"/>
        <rFont val="Calibri"/>
        <family val="2"/>
        <scheme val="minor"/>
      </rPr>
      <t>Architectural measures to accommodate &amp; installation of additional IRMs</t>
    </r>
    <r>
      <rPr>
        <sz val="11"/>
        <color theme="1"/>
        <rFont val="Calibri"/>
        <family val="2"/>
        <scheme val="minor"/>
      </rPr>
      <t xml:space="preserve">
</t>
    </r>
    <r>
      <rPr>
        <i/>
        <sz val="11"/>
        <color theme="1"/>
        <rFont val="Calibri"/>
        <family val="2"/>
        <scheme val="minor"/>
      </rPr>
      <t>- all 4 hospital centers of the country</t>
    </r>
  </si>
  <si>
    <r>
      <t xml:space="preserve">Increase in emergency rooms and daycare centers in the hospitals
</t>
    </r>
    <r>
      <rPr>
        <i/>
        <sz val="11"/>
        <rFont val="Calibri"/>
        <family val="2"/>
        <scheme val="minor"/>
      </rPr>
      <t>- all 4 hospital centers of the country</t>
    </r>
  </si>
  <si>
    <t>Access to essential services - Social inclusion</t>
  </si>
  <si>
    <t>Provide access to essential services for
population groups at risk of social
exclusion</t>
  </si>
  <si>
    <r>
      <rPr>
        <b/>
        <sz val="11"/>
        <color theme="1"/>
        <rFont val="Calibri"/>
        <family val="2"/>
        <scheme val="minor"/>
      </rPr>
      <t xml:space="preserve">Construction of a reception center
</t>
    </r>
    <r>
      <rPr>
        <i/>
        <sz val="11"/>
        <color theme="1"/>
        <rFont val="Calibri"/>
        <family val="2"/>
        <scheme val="minor"/>
      </rPr>
      <t>- Project "Jongenheem" Maison Porte Ouverte</t>
    </r>
  </si>
  <si>
    <r>
      <rPr>
        <b/>
        <sz val="11"/>
        <color theme="1"/>
        <rFont val="Calibri"/>
        <family val="2"/>
        <scheme val="minor"/>
      </rPr>
      <t xml:space="preserve">Construction of a reception center
</t>
    </r>
    <r>
      <rPr>
        <b/>
        <i/>
        <sz val="11"/>
        <color theme="1"/>
        <rFont val="Calibri"/>
        <family val="2"/>
        <scheme val="minor"/>
      </rPr>
      <t xml:space="preserve">- </t>
    </r>
    <r>
      <rPr>
        <i/>
        <sz val="11"/>
        <color theme="1"/>
        <rFont val="Calibri"/>
        <family val="2"/>
        <scheme val="minor"/>
      </rPr>
      <t xml:space="preserve"> Project "Tandel-Fouhren" (Municipality &amp; Arcus ASBL)</t>
    </r>
  </si>
  <si>
    <r>
      <rPr>
        <b/>
        <sz val="11"/>
        <color theme="1"/>
        <rFont val="Calibri"/>
        <family val="2"/>
        <scheme val="minor"/>
      </rPr>
      <t>Reception centers for people having applied for or benefiting from international protection</t>
    </r>
    <r>
      <rPr>
        <sz val="11"/>
        <color theme="1"/>
        <rFont val="Calibri"/>
        <family val="2"/>
        <scheme val="minor"/>
      </rPr>
      <t xml:space="preserve">
</t>
    </r>
    <r>
      <rPr>
        <i/>
        <sz val="11"/>
        <color theme="1"/>
        <rFont val="Calibri"/>
        <family val="2"/>
        <scheme val="minor"/>
      </rPr>
      <t>-  in Sanem / Mühlenbach / Bettembourg / Bridel / Capellen / Rodange and Luxembourg city</t>
    </r>
  </si>
  <si>
    <r>
      <rPr>
        <b/>
        <sz val="11"/>
        <color theme="1"/>
        <rFont val="Calibri"/>
        <family val="2"/>
        <scheme val="minor"/>
      </rPr>
      <t>Reception center for homeless people &amp; multifunctional emergency structures for people in need</t>
    </r>
    <r>
      <rPr>
        <sz val="11"/>
        <color theme="1"/>
        <rFont val="Calibri"/>
        <family val="2"/>
        <scheme val="minor"/>
      </rPr>
      <t xml:space="preserve">
</t>
    </r>
    <r>
      <rPr>
        <i/>
        <sz val="11"/>
        <color theme="1"/>
        <rFont val="Calibri"/>
        <family val="2"/>
        <scheme val="minor"/>
      </rPr>
      <t>- in Sandweiler, Building A + B</t>
    </r>
  </si>
  <si>
    <r>
      <rPr>
        <b/>
        <sz val="11"/>
        <color theme="1"/>
        <rFont val="Calibri"/>
        <family val="2"/>
        <scheme val="minor"/>
      </rPr>
      <t>Construction of a care home for the elderly</t>
    </r>
    <r>
      <rPr>
        <sz val="11"/>
        <color theme="1"/>
        <rFont val="Calibri"/>
        <family val="2"/>
        <scheme val="minor"/>
      </rPr>
      <t xml:space="preserve">
</t>
    </r>
    <r>
      <rPr>
        <i/>
        <sz val="11"/>
        <color theme="1"/>
        <rFont val="Calibri"/>
        <family val="2"/>
        <scheme val="minor"/>
      </rPr>
      <t>- in Differdange</t>
    </r>
  </si>
  <si>
    <r>
      <rPr>
        <b/>
        <sz val="11"/>
        <color theme="1"/>
        <rFont val="Calibri"/>
        <family val="2"/>
        <scheme val="minor"/>
      </rPr>
      <t>Construction of a care home for the elderly</t>
    </r>
    <r>
      <rPr>
        <sz val="11"/>
        <color theme="1"/>
        <rFont val="Calibri"/>
        <family val="2"/>
        <scheme val="minor"/>
      </rPr>
      <t xml:space="preserve">
</t>
    </r>
    <r>
      <rPr>
        <i/>
        <sz val="11"/>
        <color theme="1"/>
        <rFont val="Calibri"/>
        <family val="2"/>
        <scheme val="minor"/>
      </rPr>
      <t>- in Bascharage</t>
    </r>
  </si>
  <si>
    <t>Affordable housing</t>
  </si>
  <si>
    <t>Provide access to affordable housing to
vulnerable population</t>
  </si>
  <si>
    <r>
      <rPr>
        <b/>
        <sz val="11"/>
        <color theme="1"/>
        <rFont val="Calibri"/>
        <family val="2"/>
        <scheme val="minor"/>
      </rPr>
      <t>Construction of a building with 28 rental units (subsidized) in Differdange</t>
    </r>
    <r>
      <rPr>
        <i/>
        <sz val="11"/>
        <color theme="1"/>
        <rFont val="Calibri"/>
        <family val="2"/>
        <scheme val="minor"/>
      </rPr>
      <t xml:space="preserve">
- Luxembourg Housing Fund - 011</t>
    </r>
  </si>
  <si>
    <r>
      <rPr>
        <b/>
        <sz val="11"/>
        <color theme="1"/>
        <rFont val="Calibri"/>
        <family val="2"/>
        <scheme val="minor"/>
      </rPr>
      <t>Construction of a building with 23 rental units (subsidized) in Kopstal, Bridel</t>
    </r>
    <r>
      <rPr>
        <sz val="11"/>
        <color theme="1"/>
        <rFont val="Calibri"/>
        <family val="2"/>
        <scheme val="minor"/>
      </rPr>
      <t xml:space="preserve">
</t>
    </r>
    <r>
      <rPr>
        <i/>
        <sz val="11"/>
        <color theme="1"/>
        <rFont val="Calibri"/>
        <family val="2"/>
        <scheme val="minor"/>
      </rPr>
      <t>- Luxembourg Housing Fund - 045</t>
    </r>
  </si>
  <si>
    <r>
      <rPr>
        <b/>
        <sz val="11"/>
        <color theme="1"/>
        <rFont val="Calibri"/>
        <family val="2"/>
        <scheme val="minor"/>
      </rPr>
      <t>Construction of a building with 28 units in Junglinster *</t>
    </r>
    <r>
      <rPr>
        <sz val="11"/>
        <color theme="1"/>
        <rFont val="Calibri"/>
        <family val="2"/>
        <scheme val="minor"/>
      </rPr>
      <t xml:space="preserve">
</t>
    </r>
    <r>
      <rPr>
        <i/>
        <sz val="11"/>
        <color theme="1"/>
        <rFont val="Calibri"/>
        <family val="2"/>
        <scheme val="minor"/>
      </rPr>
      <t>- Luxembourg Housing Fund - 039</t>
    </r>
  </si>
  <si>
    <r>
      <rPr>
        <b/>
        <sz val="11"/>
        <color theme="1"/>
        <rFont val="Calibri"/>
        <family val="2"/>
        <scheme val="minor"/>
      </rPr>
      <t>Construction of a neighbourhood of 281 rental units and 120 properties for beneficiairies of individual housing allowances in Wiltz</t>
    </r>
    <r>
      <rPr>
        <sz val="11"/>
        <color theme="1"/>
        <rFont val="Calibri"/>
        <family val="2"/>
        <scheme val="minor"/>
      </rPr>
      <t xml:space="preserve">
</t>
    </r>
    <r>
      <rPr>
        <i/>
        <sz val="11"/>
        <color theme="1"/>
        <rFont val="Calibri"/>
        <family val="2"/>
        <scheme val="minor"/>
      </rPr>
      <t>- Luxembourg Housing Fund - 099</t>
    </r>
  </si>
  <si>
    <r>
      <rPr>
        <b/>
        <sz val="11"/>
        <color theme="1"/>
        <rFont val="Calibri"/>
        <family val="2"/>
        <scheme val="minor"/>
      </rPr>
      <t>Construction of a residence with 29 rental units and 3 properties in Grevenmacher</t>
    </r>
    <r>
      <rPr>
        <sz val="11"/>
        <color theme="1"/>
        <rFont val="Calibri"/>
        <family val="2"/>
        <scheme val="minor"/>
      </rPr>
      <t xml:space="preserve">
</t>
    </r>
    <r>
      <rPr>
        <i/>
        <sz val="11"/>
        <color theme="1"/>
        <rFont val="Calibri"/>
        <family val="2"/>
        <scheme val="minor"/>
      </rPr>
      <t>- Société Nationale des Habitations à Bon Marché - 099</t>
    </r>
  </si>
  <si>
    <r>
      <rPr>
        <b/>
        <sz val="11"/>
        <color theme="1"/>
        <rFont val="Calibri"/>
        <family val="2"/>
        <scheme val="minor"/>
      </rPr>
      <t>Construction of 31 rental units and 65 properties in Contern</t>
    </r>
    <r>
      <rPr>
        <sz val="11"/>
        <color theme="1"/>
        <rFont val="Calibri"/>
        <family val="2"/>
        <scheme val="minor"/>
      </rPr>
      <t xml:space="preserve">
</t>
    </r>
    <r>
      <rPr>
        <i/>
        <sz val="11"/>
        <color theme="1"/>
        <rFont val="Calibri"/>
        <family val="2"/>
        <scheme val="minor"/>
      </rPr>
      <t>- Société Nationale des Habitations à Bon Marché - 014</t>
    </r>
  </si>
  <si>
    <r>
      <rPr>
        <b/>
        <sz val="11"/>
        <color theme="1"/>
        <rFont val="Calibri"/>
        <family val="2"/>
        <scheme val="minor"/>
      </rPr>
      <t xml:space="preserve">Construction of 34 rental units in Luxembourg-City,  Réimerwee I
</t>
    </r>
    <r>
      <rPr>
        <i/>
        <sz val="11"/>
        <color theme="1"/>
        <rFont val="Calibri"/>
        <family val="2"/>
        <scheme val="minor"/>
      </rPr>
      <t>Société Nationale des Habitations à Bon Marché - 021</t>
    </r>
  </si>
  <si>
    <r>
      <rPr>
        <b/>
        <sz val="11"/>
        <color theme="1"/>
        <rFont val="Calibri"/>
        <family val="2"/>
        <scheme val="minor"/>
      </rPr>
      <t>Construction of 60 properties in Luxembourg-City, Réimerwee II</t>
    </r>
    <r>
      <rPr>
        <sz val="11"/>
        <color theme="1"/>
        <rFont val="Calibri"/>
        <family val="2"/>
        <scheme val="minor"/>
      </rPr>
      <t xml:space="preserve">
</t>
    </r>
    <r>
      <rPr>
        <i/>
        <sz val="11"/>
        <color theme="1"/>
        <rFont val="Calibri"/>
        <family val="2"/>
        <scheme val="minor"/>
      </rPr>
      <t>Société Nationale des Habitations à Bon Marché - 021</t>
    </r>
  </si>
  <si>
    <r>
      <rPr>
        <b/>
        <sz val="11"/>
        <color theme="1"/>
        <rFont val="Calibri"/>
        <family val="2"/>
        <scheme val="minor"/>
      </rPr>
      <t>Construction of 39 rental units in Dudelange</t>
    </r>
    <r>
      <rPr>
        <sz val="11"/>
        <color theme="1"/>
        <rFont val="Calibri"/>
        <family val="2"/>
        <scheme val="minor"/>
      </rPr>
      <t xml:space="preserve">
</t>
    </r>
    <r>
      <rPr>
        <i/>
        <sz val="11"/>
        <color theme="1"/>
        <rFont val="Calibri"/>
        <family val="2"/>
        <scheme val="minor"/>
      </rPr>
      <t>- Kierchefong - 003</t>
    </r>
  </si>
  <si>
    <r>
      <rPr>
        <b/>
        <sz val="11"/>
        <color theme="1"/>
        <rFont val="Calibri"/>
        <family val="2"/>
        <scheme val="minor"/>
      </rPr>
      <t>Construction of 52 rental units in Vianden</t>
    </r>
    <r>
      <rPr>
        <sz val="11"/>
        <color theme="1"/>
        <rFont val="Calibri"/>
        <family val="2"/>
        <scheme val="minor"/>
      </rPr>
      <t xml:space="preserve">
</t>
    </r>
    <r>
      <rPr>
        <i/>
        <sz val="11"/>
        <color theme="1"/>
        <rFont val="Calibri"/>
        <family val="2"/>
        <scheme val="minor"/>
      </rPr>
      <t>Croix Rouge - 001</t>
    </r>
  </si>
  <si>
    <r>
      <rPr>
        <b/>
        <sz val="11"/>
        <color theme="1"/>
        <rFont val="Calibri"/>
        <family val="2"/>
        <scheme val="minor"/>
      </rPr>
      <t>Construction of 28 units in Oberkorn *</t>
    </r>
    <r>
      <rPr>
        <sz val="11"/>
        <color theme="1"/>
        <rFont val="Calibri"/>
        <family val="2"/>
        <scheme val="minor"/>
      </rPr>
      <t xml:space="preserve">
</t>
    </r>
    <r>
      <rPr>
        <i/>
        <sz val="11"/>
        <color theme="1"/>
        <rFont val="Calibri"/>
        <family val="2"/>
        <scheme val="minor"/>
      </rPr>
      <t>- Oeuvres Paroissiales Obercorn - 001</t>
    </r>
  </si>
  <si>
    <r>
      <rPr>
        <b/>
        <sz val="11"/>
        <color theme="1"/>
        <rFont val="Calibri"/>
        <family val="2"/>
        <scheme val="minor"/>
      </rPr>
      <t>Construction of 37 rental units in Differdange</t>
    </r>
    <r>
      <rPr>
        <sz val="11"/>
        <color theme="1"/>
        <rFont val="Calibri"/>
        <family val="2"/>
        <scheme val="minor"/>
      </rPr>
      <t xml:space="preserve">
</t>
    </r>
    <r>
      <rPr>
        <i/>
        <sz val="11"/>
        <color theme="1"/>
        <rFont val="Calibri"/>
        <family val="2"/>
        <scheme val="minor"/>
      </rPr>
      <t>- AC Differdange</t>
    </r>
  </si>
  <si>
    <r>
      <rPr>
        <b/>
        <sz val="11"/>
        <color theme="1"/>
        <rFont val="Calibri"/>
        <family val="2"/>
        <scheme val="minor"/>
      </rPr>
      <t>Construction of 35 rental units in Luxembourg-City</t>
    </r>
    <r>
      <rPr>
        <sz val="11"/>
        <color theme="1"/>
        <rFont val="Calibri"/>
        <family val="2"/>
        <scheme val="minor"/>
      </rPr>
      <t xml:space="preserve">
</t>
    </r>
    <r>
      <rPr>
        <i/>
        <sz val="11"/>
        <color theme="1"/>
        <rFont val="Calibri"/>
        <family val="2"/>
        <scheme val="minor"/>
      </rPr>
      <t>- Ville de Luxembourg - 007</t>
    </r>
  </si>
  <si>
    <r>
      <rPr>
        <b/>
        <sz val="11"/>
        <color theme="1"/>
        <rFont val="Calibri"/>
        <family val="2"/>
        <scheme val="minor"/>
      </rPr>
      <t>Construction of 48 rental units in Differdange *</t>
    </r>
    <r>
      <rPr>
        <sz val="11"/>
        <color theme="1"/>
        <rFont val="Calibri"/>
        <family val="2"/>
        <scheme val="minor"/>
      </rPr>
      <t xml:space="preserve">
</t>
    </r>
    <r>
      <rPr>
        <i/>
        <sz val="11"/>
        <color theme="1"/>
        <rFont val="Calibri"/>
        <family val="2"/>
        <scheme val="minor"/>
      </rPr>
      <t>- AC Differdange</t>
    </r>
  </si>
  <si>
    <r>
      <t xml:space="preserve">Governmental acquisition of land for the construction of affordable housing targeting low income persons
</t>
    </r>
    <r>
      <rPr>
        <i/>
        <sz val="11"/>
        <color theme="1"/>
        <rFont val="Calibri"/>
        <family val="2"/>
        <scheme val="minor"/>
      </rPr>
      <t>- Luxembourg Housing Fund &amp; Société Nationale des Habitations à Bon Marché</t>
    </r>
  </si>
  <si>
    <t>Total 2018 - 2020</t>
  </si>
  <si>
    <t>Total 2021-2022</t>
  </si>
  <si>
    <t>Amount of unallocated proceeds (to be invested in 2021 and 2022)</t>
  </si>
  <si>
    <t>*Expenses from these projects start in year 2021 or 2022</t>
  </si>
  <si>
    <t>Sustainable Development Goals</t>
  </si>
  <si>
    <t>Environmental objective: Climate change mitigation</t>
  </si>
  <si>
    <t>Primary SDGs</t>
  </si>
  <si>
    <t>Secondary SDGs</t>
  </si>
  <si>
    <t>Secondary objective: Pollution Prevention</t>
  </si>
  <si>
    <t>ENTIRE IMPACT OF PROJECT</t>
  </si>
  <si>
    <t>Target population</t>
  </si>
  <si>
    <t>Project lifetime</t>
  </si>
  <si>
    <t>Allocation and financing share</t>
  </si>
  <si>
    <t>Detailed indicator information</t>
  </si>
  <si>
    <t>Budget year</t>
  </si>
  <si>
    <t>Indicator from LSB Framework
Climate mitigation</t>
  </si>
  <si>
    <t>Additional indicators
Climate mitigation</t>
  </si>
  <si>
    <t>Biodiversity</t>
  </si>
  <si>
    <t>Other indicators
and remarks</t>
  </si>
  <si>
    <t>Primary SDGs addressed</t>
  </si>
  <si>
    <t>Target group</t>
  </si>
  <si>
    <t>Years</t>
  </si>
  <si>
    <t>LBS allocated amount (EUR)</t>
  </si>
  <si>
    <t>Total project costs
(EUR)</t>
  </si>
  <si>
    <t>Share of LSB allocated amount of total project costs (%)</t>
  </si>
  <si>
    <t>Eligibility as green (%)</t>
  </si>
  <si>
    <t>Indicator</t>
  </si>
  <si>
    <t xml:space="preserve">TCM1: Number of low carbon vehicles deployed by type of transport (e.g. number of trains/trams
</t>
  </si>
  <si>
    <r>
      <t>TCM2.1.: Number of users served 
on new tram and train lines
TCM2.2. Number of additional passengers transferred through the upgraded train stations from rail to rail or from other modes to rail,</t>
    </r>
    <r>
      <rPr>
        <i/>
        <sz val="11"/>
        <rFont val="Calibri"/>
        <family val="2"/>
        <scheme val="minor"/>
      </rPr>
      <t xml:space="preserve"> based on capacity </t>
    </r>
    <r>
      <rPr>
        <sz val="11"/>
        <rFont val="Calibri"/>
        <family val="2"/>
        <scheme val="minor"/>
      </rPr>
      <t xml:space="preserve">
TCM2.3. Number of additional trains entering train stations
</t>
    </r>
  </si>
  <si>
    <t xml:space="preserve">TCM3: Length of new tram lines / new rail lines built 
</t>
  </si>
  <si>
    <r>
      <t xml:space="preserve">TCM4: 
Passenger-kilometers on additional low carbon transport infrastructure
</t>
    </r>
    <r>
      <rPr>
        <i/>
        <sz val="11"/>
        <rFont val="Calibri"/>
        <family val="2"/>
        <scheme val="minor"/>
      </rPr>
      <t xml:space="preserve">
</t>
    </r>
  </si>
  <si>
    <t xml:space="preserve">TCM5.1. Modal shift
Number of passenger km transferred to the tram/train from motorized road vehicles
Number of tonne - kilometers enabled for rail transport due to modal freight shift from road to rail
</t>
  </si>
  <si>
    <t>TCM5.2: Modal shift, 
freight
Number of freight containers and semi-trailers (ITU) and tonnes transferred from road to rail transport</t>
  </si>
  <si>
    <t xml:space="preserve">TB1: Biodiversity compensation </t>
  </si>
  <si>
    <t># vehicles
available</t>
  </si>
  <si>
    <t># vehicles
deployed</t>
  </si>
  <si>
    <t>TCM2.1
# max annual capacity</t>
  </si>
  <si>
    <t>TCM2.1.
# users/year</t>
  </si>
  <si>
    <t xml:space="preserve">TCM2.2.
# users/year </t>
  </si>
  <si>
    <t xml:space="preserve">TCM2.3.
# trains/year </t>
  </si>
  <si>
    <t>km</t>
  </si>
  <si>
    <t>pkm</t>
  </si>
  <si>
    <t>pkm or tkm</t>
  </si>
  <si>
    <t># ITU 
max annual capacity</t>
  </si>
  <si>
    <t># ITU</t>
  </si>
  <si>
    <t>t</t>
  </si>
  <si>
    <r>
      <t>tCO</t>
    </r>
    <r>
      <rPr>
        <vertAlign val="subscript"/>
        <sz val="11"/>
        <rFont val="Calibri"/>
        <family val="2"/>
        <scheme val="minor"/>
      </rPr>
      <t>2</t>
    </r>
    <r>
      <rPr>
        <sz val="11"/>
        <rFont val="Calibri"/>
        <family val="2"/>
        <scheme val="minor"/>
      </rPr>
      <t>e</t>
    </r>
  </si>
  <si>
    <t>ha</t>
  </si>
  <si>
    <t>Annual</t>
  </si>
  <si>
    <t>Absolut</t>
  </si>
  <si>
    <t>Absolute</t>
  </si>
  <si>
    <t>Absolute until 2050</t>
  </si>
  <si>
    <t>All population</t>
  </si>
  <si>
    <r>
      <rPr>
        <b/>
        <sz val="11"/>
        <color theme="9" tint="-0.249977111117893"/>
        <rFont val="Calibri"/>
        <family val="2"/>
        <scheme val="minor"/>
      </rPr>
      <t>Entries in green: expected</t>
    </r>
    <r>
      <rPr>
        <b/>
        <sz val="11"/>
        <color theme="1"/>
        <rFont val="Calibri"/>
        <family val="2"/>
        <scheme val="minor"/>
      </rPr>
      <t xml:space="preserve">
Entries in black: realised</t>
    </r>
  </si>
  <si>
    <r>
      <t>Use of 100% renewable electricity in passenger transport.
15 stations , 5 modal changing points completed end 2020.
4.3 km of green tracks covered with grass or specific plants, reducing noise, potential to reduce local temperature around tracks in the summer.
2.1 km of additional cycling infrastructure along tram lines.
~ 98.4% of the materials used in the construction of the tram vehicles can be recovered,
~ 91.3% of materials used in the construction of tram vehicles is recyclable at end of life.
Avoided Particulate Matter 2.5 (PM2.5) until 2050 due to modal shift: ca. 52 t PM2.5
Avoided Particulate Matter 10 (PM210) until 2050 due to modal shift: ca. 232 t PM10
Avoided NOx until 2050 due to modal shift: ca. 332 t NOx</t>
    </r>
    <r>
      <rPr>
        <b/>
        <sz val="11"/>
        <rFont val="Calibri"/>
        <family val="2"/>
        <scheme val="minor"/>
      </rPr>
      <t xml:space="preserve">
</t>
    </r>
    <r>
      <rPr>
        <sz val="11"/>
        <rFont val="Calibri"/>
        <family val="2"/>
        <scheme val="minor"/>
      </rPr>
      <t>TCM2.1: # of new users
TCM4: passenger km of additional passengers
TCM6: expected cummulative over 2018-2030: ca. 125,000 tCO</t>
    </r>
    <r>
      <rPr>
        <vertAlign val="subscript"/>
        <sz val="11"/>
        <rFont val="Calibri"/>
        <family val="2"/>
        <scheme val="minor"/>
      </rPr>
      <t>2</t>
    </r>
    <r>
      <rPr>
        <sz val="11"/>
        <rFont val="Calibri"/>
        <family val="2"/>
        <scheme val="minor"/>
      </rPr>
      <t>e</t>
    </r>
    <r>
      <rPr>
        <b/>
        <sz val="11"/>
        <rFont val="Calibri"/>
        <family val="2"/>
        <scheme val="minor"/>
      </rPr>
      <t xml:space="preserve">
</t>
    </r>
  </si>
  <si>
    <t>Infrastructure for low carbon transport</t>
  </si>
  <si>
    <t>Project completed and operational in 2025.
Use of 100% renewable electricity in passenger transport. Fully electrified tracks.
Access for persons with reduced mobility.
Avoided Particulate Matter 2.5 (PM2.5) until 2050 due to modal shift: ca. 26 t PM2.5
Avoided Particulate Matter 10 (PM210) until 2050 due to modal shift: ca. 72 t kg PM10
Avoided NOx until 2050 due to modal shift: ca. 100 t NOx
TCM2.1: # of new users, expected 2025
TCM4: passenger km of additional passengers</t>
  </si>
  <si>
    <t>Year of completion 2022.
Qualitative impact: Construction of train viaduct (1.5 km), train tunnel and connecting tracks. Project is a key element of new business model of CFL and enables the improvement of train services, reduction of delays, better timetable and capacity management of trains passing through/around Luxembourg city, including international trains. No increase in passenger numbers or modal switch of passengers expected. 
The project contributes to meeting the goals of improving the rate of trains being on time from 89 % in 2018 to 92% by 2024, on the entire trains network of CFL. Improvements were already recorded in 2019 and 2020.</t>
  </si>
  <si>
    <r>
      <t>Year of full completion 2021, year of full capacity 2022.
Respects the EU technical specifications for interoperability for persons with reduced mobility PRM TSI. 
The project contributes to meeting the goals of improving the rate of trains being on time from 89 % in 2018 to 92% by 2024, on the entire trains network of CFL.  Improvements were already recorded in 2019</t>
    </r>
    <r>
      <rPr>
        <sz val="10"/>
        <rFont val="Calibri"/>
        <family val="2"/>
        <scheme val="minor"/>
      </rPr>
      <t xml:space="preserve"> </t>
    </r>
    <r>
      <rPr>
        <sz val="11"/>
        <rFont val="Calibri"/>
        <family val="2"/>
        <scheme val="minor"/>
      </rPr>
      <t>and 2020.
TCM2.3 Additional trains per year able to enter the station</t>
    </r>
    <r>
      <rPr>
        <b/>
        <sz val="11"/>
        <rFont val="Calibri"/>
        <family val="2"/>
        <scheme val="minor"/>
      </rPr>
      <t xml:space="preserve">
</t>
    </r>
  </si>
  <si>
    <t xml:space="preserve">Use of 100% renewable electricity in passenger transport
Fully electrified tracks, no diesel trains on these tracks
The second track will not generate a capacity increase and significant increase in # of new users, but ensure maintenance of quality of service and avoid capacity and user decrease.
TCM2.1 Users on both tracks, maintaining existing users through better service
TCM2.1, TCM4, data for 2020: Due to the COVID 19 pandemic no representative and correct data can be reported. </t>
  </si>
  <si>
    <r>
      <rPr>
        <b/>
        <sz val="11"/>
        <color theme="1"/>
        <rFont val="Calibri"/>
        <family val="2"/>
        <scheme val="minor"/>
      </rPr>
      <t>Construction of a multimodal platform</t>
    </r>
    <r>
      <rPr>
        <sz val="11"/>
        <color theme="1"/>
        <rFont val="Calibri"/>
        <family val="2"/>
        <scheme val="minor"/>
      </rPr>
      <t xml:space="preserve">
</t>
    </r>
    <r>
      <rPr>
        <i/>
        <sz val="11"/>
        <color theme="1"/>
        <rFont val="Calibri"/>
        <family val="2"/>
        <scheme val="minor"/>
      </rPr>
      <t>- in Bettembourg</t>
    </r>
  </si>
  <si>
    <t>2.07</t>
  </si>
  <si>
    <t>The avoided CO2e emissions from the modal freight shift are very signifcant. Due to lack of data and full attribution they are not quantified here. Example: CFL made own estimates of 1587 kg CO2 avoided  by transporting 1 ITU (21 t) over 1045 km from Bettembourg (Luxembourg) to Boulou (France).
Administrative building: Low energy building, energy performance class BBB
TCM4: tonne-kilometer enabled through the modal freight shift achieved by the project and transported over the distance of freight delivery routes offered by CFL multimodal.
TCM5.2.: average weight/UTI: 25 tonnes
TB1: the stated figure are number of ecopoints to be compensated. 
TCM3: length of the shunting tracks.</t>
  </si>
  <si>
    <t>Year of completion: Park &amp; Ride building 2022, platforms at train station 2024.
Park&amp;Ride:
1560 parking spots (35 for reduced mobility, 44 equipped with electric charging, 10 for car-sharing).
Direct accessability to train station facilitating modal switch.
System to deter long term stationners without modal transport switch to rail (mKaart).
Rooftop photovoltaic power station. 
Access to the platforms and trains for people with reduced mobility.
Secured bicycles parking boxes (mBox).
Rainwater channeled to rainwater canalisation. 
TCM2.2. expected based on capacity of P&amp;R starting 2025
TCM2.3: expected theoretically by 2025, practically by 2029</t>
  </si>
  <si>
    <t>Water treatment</t>
  </si>
  <si>
    <t xml:space="preserve">Primary environmental objectives: The sustainable use and protection of water and marine resources EO_3, pollution prevention and control EO_5 </t>
  </si>
  <si>
    <t>Secondary environmental objectives: Climate change adaptation EO_2 (flood control)</t>
  </si>
  <si>
    <t>Target 
population</t>
  </si>
  <si>
    <r>
      <t>Indicators from LSB Framework</t>
    </r>
    <r>
      <rPr>
        <sz val="11"/>
        <rFont val="Calibri"/>
        <family val="2"/>
        <scheme val="minor"/>
      </rPr>
      <t xml:space="preserve">
</t>
    </r>
    <r>
      <rPr>
        <b/>
        <sz val="11"/>
        <rFont val="Calibri"/>
        <family val="2"/>
        <scheme val="minor"/>
      </rPr>
      <t>Sustainable use of water, pollution prevention &amp; control</t>
    </r>
  </si>
  <si>
    <t>Additional environmental indicators
Sustainable use of water, pollution prevention &amp; control</t>
  </si>
  <si>
    <t>Additional environmental indicators
Climate mitigation: Sewage sludge anaerobic digestion and use of biogas for energy generation</t>
  </si>
  <si>
    <t>Other indicators 
and remarks</t>
  </si>
  <si>
    <r>
      <t xml:space="preserve">WW1: Volume of water treated
</t>
    </r>
    <r>
      <rPr>
        <i/>
        <sz val="11"/>
        <rFont val="Calibri"/>
        <family val="2"/>
        <scheme val="minor"/>
      </rPr>
      <t>following EU and national requirements</t>
    </r>
    <r>
      <rPr>
        <b/>
        <sz val="11"/>
        <rFont val="Calibri"/>
        <family val="2"/>
        <scheme val="minor"/>
      </rPr>
      <t xml:space="preserve">
</t>
    </r>
  </si>
  <si>
    <t xml:space="preserve">WW2: Total number of users served
</t>
  </si>
  <si>
    <t>WW3: Water and wastewater with micropollutant treatment and other advanced treatment, above EU requirements</t>
  </si>
  <si>
    <t xml:space="preserve">WCM1: Annual amount of sewage sludge that is treated in anaerobic digestion </t>
  </si>
  <si>
    <t>WCM2: Annual amount of biogas generated and used for energy generation</t>
  </si>
  <si>
    <t xml:space="preserve">Max. capacity
[m3/year] 
</t>
  </si>
  <si>
    <t>Capacity increase 
[%]</t>
  </si>
  <si>
    <t xml:space="preserve">Annual treatment
 [m3/year]  </t>
  </si>
  <si>
    <r>
      <t xml:space="preserve">Urban waste water
Total phosphorus elimination [%]
</t>
    </r>
    <r>
      <rPr>
        <i/>
        <sz val="11"/>
        <rFont val="Calibri"/>
        <family val="2"/>
        <scheme val="minor"/>
      </rPr>
      <t>EU threshold 80%</t>
    </r>
  </si>
  <si>
    <r>
      <t xml:space="preserve">Urban waste water
Total nitrogen elimination [%]
</t>
    </r>
    <r>
      <rPr>
        <i/>
        <sz val="11"/>
        <rFont val="Calibri"/>
        <family val="2"/>
        <scheme val="minor"/>
      </rPr>
      <t>EU threshold 70%</t>
    </r>
  </si>
  <si>
    <t xml:space="preserve">Max. Annual capacity
drinking water: 
[#] users
waste water: [p.e.]
</t>
  </si>
  <si>
    <t xml:space="preserve">Additional users served, capacity increase
[p.e.]
 </t>
  </si>
  <si>
    <t>drinking water: [#] users 
waste water: [p.e.]</t>
  </si>
  <si>
    <t>[#] plants</t>
  </si>
  <si>
    <t xml:space="preserve">Max capacity
[m3/year] </t>
  </si>
  <si>
    <t xml:space="preserve">[tonnes of dry solids per year]
</t>
  </si>
  <si>
    <t xml:space="preserve">
[m3/year]</t>
  </si>
  <si>
    <r>
      <rPr>
        <b/>
        <sz val="11"/>
        <color theme="1"/>
        <rFont val="Calibri"/>
        <family val="2"/>
        <scheme val="minor"/>
      </rPr>
      <t>Extension and modernization of the national drinking water treatment station (SEBES)</t>
    </r>
    <r>
      <rPr>
        <sz val="11"/>
        <color theme="1"/>
        <rFont val="Calibri"/>
        <family val="2"/>
        <scheme val="minor"/>
      </rPr>
      <t xml:space="preserve">
</t>
    </r>
    <r>
      <rPr>
        <i/>
        <sz val="11"/>
        <color theme="1"/>
        <rFont val="Calibri"/>
        <family val="2"/>
        <scheme val="minor"/>
      </rPr>
      <t>- National Water Syndicate in Esch-sur-Sûr</t>
    </r>
  </si>
  <si>
    <t>Water and wastewater management</t>
  </si>
  <si>
    <r>
      <t xml:space="preserve">Support the development of </t>
    </r>
    <r>
      <rPr>
        <b/>
        <sz val="11"/>
        <rFont val="Calibri"/>
        <family val="2"/>
        <scheme val="minor"/>
      </rPr>
      <t>water management systems</t>
    </r>
    <r>
      <rPr>
        <sz val="11"/>
        <rFont val="Calibri"/>
        <family val="2"/>
        <scheme val="minor"/>
      </rPr>
      <t xml:space="preserve">
allowing to significantly </t>
    </r>
    <r>
      <rPr>
        <b/>
        <sz val="11"/>
        <rFont val="Calibri"/>
        <family val="2"/>
        <scheme val="minor"/>
      </rPr>
      <t>improve water quality</t>
    </r>
  </si>
  <si>
    <r>
      <rPr>
        <b/>
        <sz val="11"/>
        <rFont val="Calibri"/>
        <family val="2"/>
        <scheme val="minor"/>
      </rPr>
      <t>SDG 6:</t>
    </r>
    <r>
      <rPr>
        <sz val="11"/>
        <rFont val="Calibri"/>
        <family val="2"/>
        <scheme val="minor"/>
      </rPr>
      <t xml:space="preserve"> 6.3</t>
    </r>
    <r>
      <rPr>
        <b/>
        <sz val="11"/>
        <rFont val="Calibri"/>
        <family val="2"/>
        <scheme val="minor"/>
      </rPr>
      <t/>
    </r>
  </si>
  <si>
    <r>
      <t xml:space="preserve">Entries in green: expected
</t>
    </r>
    <r>
      <rPr>
        <b/>
        <sz val="11"/>
        <rFont val="Calibri"/>
        <family val="2"/>
        <scheme val="minor"/>
      </rPr>
      <t>Entries in black: realised</t>
    </r>
  </si>
  <si>
    <t>Advanced treatment steps: ultrafiltration, organic matter prefiltration and micropollutant treatment by ozone oxidation and biofiltration, active carbon granulates, UV treatment.</t>
  </si>
  <si>
    <t>new plant</t>
  </si>
  <si>
    <t>N/A</t>
  </si>
  <si>
    <r>
      <t>Year of full operation 2022.
New plant will serve 90% of the population of Luxembourg. 
Treatment above EU requirements for micropollutants, some pesticides and their  metabolites, trihalomethanes, manganese, aluminum.
Special vertical design with reduced ground surface and underground treatment steps  to lower impact on Natura 2000 protected area sites.</t>
    </r>
    <r>
      <rPr>
        <sz val="11"/>
        <rFont val="Calibri"/>
        <family val="2"/>
        <scheme val="minor"/>
      </rPr>
      <t xml:space="preserve"> Habitat loss due to construction fully compensated. </t>
    </r>
    <r>
      <rPr>
        <sz val="11"/>
        <color theme="1"/>
        <rFont val="Calibri"/>
        <family val="2"/>
        <scheme val="minor"/>
      </rPr>
      <t xml:space="preserve">
</t>
    </r>
    <r>
      <rPr>
        <sz val="11"/>
        <rFont val="Calibri"/>
        <family val="2"/>
        <scheme val="minor"/>
      </rPr>
      <t>Annual energy demand of 1 kWh/m3 yr due to very advanced treatment steps and need to pump water from lake. 10-15% less energy demand than old plant, due to selection of e</t>
    </r>
    <r>
      <rPr>
        <sz val="11"/>
        <color theme="1"/>
        <rFont val="Calibri"/>
        <family val="2"/>
        <scheme val="minor"/>
      </rPr>
      <t>nergy efficient pumps, new energy transformation stations with reduced energy losses and vertical treatment plant design requiring only one pumping step.  
Use of 100% renewable electricity to meet electricity needs.
WW1-WW3: expected values for 2022, year of full operation.</t>
    </r>
    <r>
      <rPr>
        <b/>
        <sz val="11"/>
        <color theme="1"/>
        <rFont val="Calibri"/>
        <family val="2"/>
        <scheme val="minor"/>
      </rPr>
      <t xml:space="preserve">
</t>
    </r>
  </si>
  <si>
    <r>
      <t xml:space="preserve">Extension and modernization of the wastwater treatment plant
- </t>
    </r>
    <r>
      <rPr>
        <i/>
        <sz val="11"/>
        <color theme="1"/>
        <rFont val="Calibri"/>
        <family val="2"/>
        <scheme val="minor"/>
      </rPr>
      <t>SIDEN in Bleesbruck</t>
    </r>
  </si>
  <si>
    <r>
      <t xml:space="preserve">Support the development of </t>
    </r>
    <r>
      <rPr>
        <b/>
        <sz val="11"/>
        <rFont val="Calibri"/>
        <family val="2"/>
        <scheme val="minor"/>
      </rPr>
      <t>wastewater management systems</t>
    </r>
    <r>
      <rPr>
        <sz val="11"/>
        <rFont val="Calibri"/>
        <family val="2"/>
        <scheme val="minor"/>
      </rPr>
      <t xml:space="preserve">
allowing to significantly </t>
    </r>
    <r>
      <rPr>
        <b/>
        <sz val="11"/>
        <rFont val="Calibri"/>
        <family val="2"/>
        <scheme val="minor"/>
      </rPr>
      <t>improve water quality</t>
    </r>
  </si>
  <si>
    <t>not operational</t>
  </si>
  <si>
    <t xml:space="preserve">Year of full operation 2021. 
Micropollutant treatment step.
Stricter national COD, N [mg/l] thresholds: 60%, 67% of EU permitted thresholds.
2020 realized treatment volumes related to N elimination and reduction of overflows.
Generated biogas used for heat production (1,422,000 kWh,th/year), not part of bond fin.
WW1, WW2: expected values for 2021.
WW3: expected value for 2025.
WCM1-WCM2: expected values for 2021 (best case)
</t>
  </si>
  <si>
    <t xml:space="preserve">The project consists of the extension of water collection network to connect localities of 8 municipalities to an existing waste water treatment station. Key indicators cummulative data for 2018-2022:
Sewer network pipes [km]: 17; Pressure pipelines [km]: 0.15
Pumping stations [number]: 3
(Storm)water retention tanks [number]: 10
(Storm)water retention tanks [m3 of retention tanks]: 2,143
</t>
  </si>
  <si>
    <r>
      <rPr>
        <b/>
        <sz val="11"/>
        <color theme="1"/>
        <rFont val="Calibri"/>
        <family val="2"/>
        <scheme val="minor"/>
      </rPr>
      <t>Evacuation and purification of wastewater generated by the municipalities of the Upper Moselle</t>
    </r>
    <r>
      <rPr>
        <sz val="11"/>
        <color theme="1"/>
        <rFont val="Calibri"/>
        <family val="2"/>
        <scheme val="minor"/>
      </rPr>
      <t xml:space="preserve">
</t>
    </r>
    <r>
      <rPr>
        <i/>
        <sz val="11"/>
        <color theme="1"/>
        <rFont val="Calibri"/>
        <family val="2"/>
        <scheme val="minor"/>
      </rPr>
      <t>- AC Schengen in the Upper Moselle</t>
    </r>
  </si>
  <si>
    <t>Year of full operation 2027, partially operational already.
Stricter national COD [mg/l] threshold: 72% of EU permitted thresholds. 
Sewage sludge drained and used in agriculture, in coming years an increasing share of sludge will be treated through controlled combustion.
WW1-WW2: expected values for 2027.</t>
  </si>
  <si>
    <t>83 %</t>
  </si>
  <si>
    <t>91 %</t>
  </si>
  <si>
    <r>
      <rPr>
        <b/>
        <sz val="11"/>
        <color theme="1"/>
        <rFont val="Calibri"/>
        <family val="2"/>
        <scheme val="minor"/>
      </rPr>
      <t>Sanitation of the Lower Moselle with the construction of a new wastwater management  plant</t>
    </r>
    <r>
      <rPr>
        <sz val="11"/>
        <color theme="1"/>
        <rFont val="Calibri"/>
        <family val="2"/>
        <scheme val="minor"/>
      </rPr>
      <t xml:space="preserve">
</t>
    </r>
    <r>
      <rPr>
        <i/>
        <sz val="11"/>
        <color theme="1"/>
        <rFont val="Calibri"/>
        <family val="2"/>
        <scheme val="minor"/>
      </rPr>
      <t>- SIDEST at the Port of Mertert</t>
    </r>
  </si>
  <si>
    <r>
      <t xml:space="preserve">Year of full operation 2021.
The project spans 10 localities, 32 km sewer network, 23 km pressure pipelines, 10 pumping stations, 17 stormwater retention tanks (4120 m3).
Excess heat generated from biogas is used to heat the nearby public pool. Additional 170  MWhe/yr produced through rooftop photovoltaic installation. All external electricity used is sourced from renewable energies (hydroelectricity).
</t>
    </r>
    <r>
      <rPr>
        <sz val="11"/>
        <rFont val="Calibri"/>
        <family val="2"/>
        <scheme val="minor"/>
      </rPr>
      <t>Sequencing batch reactor technology to t</t>
    </r>
    <r>
      <rPr>
        <sz val="11"/>
        <color theme="1"/>
        <rFont val="Calibri"/>
        <family val="2"/>
        <scheme val="minor"/>
      </rPr>
      <t>reat high BOC5, COD  levels in wastewater from wine region. COD, N, P [mg/l] levels to be achieved by plant are 16%, 40%, 60% of EU permitted thresholds and significantly lower values than national permitted thresholds.
Generated biogas used for electricity (650,000 kWh,e/year) and heat production (975,000 kWh,th/year), not part of bond fin.
WW1-WW3, WCM1-WCM2: expected values for 2021.</t>
    </r>
  </si>
  <si>
    <t>no information</t>
  </si>
  <si>
    <t>Year of full operation 2028. 
Micropollutant treatment step.
Stricter national COD, N, P [mg/l] thresholds: 40%, 30%, 50% of EU permitted thresholds.
All external electricity consumed is generated from renewable energy sources (hydroelectricity).
Generated biogas used for electricity (997,750 kWh,e/year), not part of bond fin.
WW1-WW3, WCM1-CM2: expected values for 2028.</t>
  </si>
  <si>
    <t>&gt; 86%</t>
  </si>
  <si>
    <t>&gt; 83%</t>
  </si>
  <si>
    <t>to be determined</t>
  </si>
  <si>
    <r>
      <t>Year of full operation phase 1: 2022, year of full operation phase 2: 2027/2028.
Largest waster water treatment plant of Luxembourg, serving Luxembourg city &amp; surrounding locatities.
Sequencing batch reactor technology and micropollutant treatment (ozone, activated carbon). Strict norms for treated water to reach a good state of river Alzette.</t>
    </r>
    <r>
      <rPr>
        <sz val="11"/>
        <color theme="5" tint="-0.249977111117893"/>
        <rFont val="Calibri"/>
        <family val="2"/>
        <scheme val="minor"/>
      </rPr>
      <t xml:space="preserve">
</t>
    </r>
    <r>
      <rPr>
        <sz val="11"/>
        <rFont val="Calibri"/>
        <family val="2"/>
        <scheme val="minor"/>
      </rPr>
      <t>Generated biogas used for electricity (438,000 kWh,e/year)and heat production (547,500 kWh,th/year), not part of bond financing.
WW1-WW2, WCM1-WCM2: expected values at completion of phase 2 in 2027/2028.
WW3: value for  max. capacity per initial design, expected vol. for 2028 is 20,075,000 m3/yr</t>
    </r>
  </si>
  <si>
    <r>
      <rPr>
        <b/>
        <sz val="11"/>
        <color theme="1"/>
        <rFont val="Calibri"/>
        <family val="2"/>
        <scheme val="minor"/>
      </rPr>
      <t>Extension of the wastewater treatment plant</t>
    </r>
    <r>
      <rPr>
        <sz val="11"/>
        <color theme="1"/>
        <rFont val="Calibri"/>
        <family val="2"/>
        <scheme val="minor"/>
      </rPr>
      <t xml:space="preserve">
</t>
    </r>
    <r>
      <rPr>
        <i/>
        <sz val="11"/>
        <color theme="1"/>
        <rFont val="Calibri"/>
        <family val="2"/>
        <scheme val="minor"/>
      </rPr>
      <t xml:space="preserve"> -SIACH in Pétange</t>
    </r>
  </si>
  <si>
    <t xml:space="preserve">Year of completion 2023.
Stricter national COD, N [mg/l] thresholds: 40%, 67% of EU thresholds.
Generated biogas used for electricity (1,300,000 kWh,e/year) and heat production (1,550,000 kWh,th/year), not part of bond fin.
WW1-WW2, WCM1-WCM2: expected values for 2023.
</t>
  </si>
  <si>
    <t xml:space="preserve">Protection of the Environment </t>
  </si>
  <si>
    <t>Primary environmental objective: Protection and restoration of biodiversity and ecosystem restoration EO_6</t>
  </si>
  <si>
    <r>
      <t xml:space="preserve">Indicator from LSB Framework
</t>
    </r>
    <r>
      <rPr>
        <sz val="11"/>
        <rFont val="Calibri"/>
        <family val="2"/>
        <scheme val="minor"/>
      </rPr>
      <t>Biodiversity</t>
    </r>
  </si>
  <si>
    <r>
      <t xml:space="preserve">Additional environmental indicators
</t>
    </r>
    <r>
      <rPr>
        <sz val="11"/>
        <rFont val="Calibri"/>
        <family val="2"/>
        <scheme val="minor"/>
      </rPr>
      <t>Biodiversit</t>
    </r>
  </si>
  <si>
    <t>Climate adaptation: 
flood protection</t>
  </si>
  <si>
    <t>Pollution control</t>
  </si>
  <si>
    <r>
      <t xml:space="preserve">EB1: Area of protected and restored habitats 
[hectares]
</t>
    </r>
    <r>
      <rPr>
        <i/>
        <sz val="11"/>
        <rFont val="Calibri"/>
        <family val="2"/>
        <scheme val="minor"/>
      </rPr>
      <t>National and EU Natura 2000</t>
    </r>
  </si>
  <si>
    <r>
      <t xml:space="preserve"> EB2: Increase on protected habitats
National [# and m</t>
    </r>
    <r>
      <rPr>
        <b/>
        <vertAlign val="superscript"/>
        <sz val="11"/>
        <rFont val="Calibri"/>
        <family val="2"/>
        <scheme val="minor"/>
      </rPr>
      <t>2</t>
    </r>
    <r>
      <rPr>
        <b/>
        <sz val="11"/>
        <rFont val="Calibri"/>
        <family val="2"/>
        <scheme val="minor"/>
      </rPr>
      <t>]
EU Natura 2000 [# and m</t>
    </r>
    <r>
      <rPr>
        <b/>
        <vertAlign val="superscript"/>
        <sz val="11"/>
        <rFont val="Calibri"/>
        <family val="2"/>
        <scheme val="minor"/>
      </rPr>
      <t>2</t>
    </r>
    <r>
      <rPr>
        <b/>
        <sz val="11"/>
        <rFont val="Calibri"/>
        <family val="2"/>
        <scheme val="minor"/>
      </rPr>
      <t xml:space="preserve">]
</t>
    </r>
    <r>
      <rPr>
        <i/>
        <sz val="11"/>
        <rFont val="Calibri"/>
        <family val="2"/>
        <scheme val="minor"/>
      </rPr>
      <t>net positive balance</t>
    </r>
    <r>
      <rPr>
        <sz val="11"/>
        <rFont val="Calibri"/>
        <family val="2"/>
        <scheme val="minor"/>
      </rPr>
      <t xml:space="preserve">
</t>
    </r>
  </si>
  <si>
    <r>
      <t xml:space="preserve">EB3: Trees planted [#] 
Hedges planted [m2] 
</t>
    </r>
    <r>
      <rPr>
        <i/>
        <sz val="11"/>
        <rFont val="Calibri"/>
        <family val="2"/>
      </rPr>
      <t xml:space="preserve">net positive balance
indigenous species
</t>
    </r>
    <r>
      <rPr>
        <sz val="11"/>
        <rFont val="Calibri"/>
        <family val="2"/>
      </rPr>
      <t>EB3 is a further specification of EB2</t>
    </r>
  </si>
  <si>
    <r>
      <t xml:space="preserve">EB4: Increase in habitat mosaic favorable for macroinvertebrates
</t>
    </r>
    <r>
      <rPr>
        <i/>
        <sz val="11"/>
        <rFont val="Calibri"/>
        <family val="2"/>
        <scheme val="minor"/>
      </rPr>
      <t>different milestone (M) indicators</t>
    </r>
  </si>
  <si>
    <t xml:space="preserve">EB5: Fish passages constructed [#]
In later years: increase of fish populations in the river [#] </t>
  </si>
  <si>
    <t>EB6: In later years: increase of protected bird species using the project area as habitat.
 [# of records in national biodiversity database]</t>
  </si>
  <si>
    <r>
      <t xml:space="preserve">ECA1: Capacity increase for water retention of the river after rehabilitation, 
</t>
    </r>
    <r>
      <rPr>
        <sz val="9"/>
        <rFont val="Calibri"/>
        <family val="2"/>
        <scheme val="minor"/>
      </rPr>
      <t>for 100 year river flows events HQ100 of 55m</t>
    </r>
    <r>
      <rPr>
        <vertAlign val="superscript"/>
        <sz val="9"/>
        <rFont val="Calibri"/>
        <family val="2"/>
        <scheme val="minor"/>
      </rPr>
      <t>3</t>
    </r>
    <r>
      <rPr>
        <sz val="9"/>
        <rFont val="Calibri"/>
        <family val="2"/>
        <scheme val="minor"/>
      </rPr>
      <t>/s</t>
    </r>
    <r>
      <rPr>
        <b/>
        <sz val="9"/>
        <rFont val="Calibri"/>
        <family val="2"/>
        <scheme val="minor"/>
      </rPr>
      <t xml:space="preserve"> </t>
    </r>
    <r>
      <rPr>
        <b/>
        <sz val="11"/>
        <rFont val="Calibri"/>
        <family val="2"/>
        <scheme val="minor"/>
      </rPr>
      <t xml:space="preserve">
[m</t>
    </r>
    <r>
      <rPr>
        <b/>
        <vertAlign val="superscript"/>
        <sz val="11"/>
        <rFont val="Calibri"/>
        <family val="2"/>
        <scheme val="minor"/>
      </rPr>
      <t>3</t>
    </r>
    <r>
      <rPr>
        <b/>
        <sz val="11"/>
        <rFont val="Calibri"/>
        <family val="2"/>
        <scheme val="minor"/>
      </rPr>
      <t xml:space="preserve">]. </t>
    </r>
  </si>
  <si>
    <t>EP1: First flush rainwater deviation from river, constructed 
[qualitative description of water improvement]</t>
  </si>
  <si>
    <t>EB4 M1: Until year 2026: Description of planned works to improve the hydro-morphology of the river and to create habitats for macroinvertebrates</t>
  </si>
  <si>
    <t>EB4 M2: From year 2027: Hydro-morphological inventory of river</t>
  </si>
  <si>
    <t>EB4 M3: From year 2029/2030: Increase of macroinvertebrates species
[#] and type</t>
  </si>
  <si>
    <t>hectares</t>
  </si>
  <si>
    <t>#</t>
  </si>
  <si>
    <r>
      <t>m</t>
    </r>
    <r>
      <rPr>
        <vertAlign val="superscript"/>
        <sz val="11"/>
        <rFont val="Calibri"/>
        <family val="2"/>
        <scheme val="minor"/>
      </rPr>
      <t>2</t>
    </r>
  </si>
  <si>
    <r>
      <t>m</t>
    </r>
    <r>
      <rPr>
        <vertAlign val="superscript"/>
        <sz val="11"/>
        <rFont val="Calibri"/>
        <family val="2"/>
      </rPr>
      <t>2</t>
    </r>
  </si>
  <si>
    <t>Qualitative description</t>
  </si>
  <si>
    <t xml:space="preserve">Qualitative &amp; quantitative </t>
  </si>
  <si>
    <t>Multimetric Invertebrate Index I2M2</t>
  </si>
  <si>
    <r>
      <t>m</t>
    </r>
    <r>
      <rPr>
        <b/>
        <vertAlign val="superscript"/>
        <sz val="11"/>
        <rFont val="Calibri"/>
        <family val="2"/>
        <scheme val="minor"/>
      </rPr>
      <t>3</t>
    </r>
  </si>
  <si>
    <t>Over time</t>
  </si>
  <si>
    <r>
      <t xml:space="preserve">Ecological renaturation of the pétrusse valley *
</t>
    </r>
    <r>
      <rPr>
        <i/>
        <sz val="11"/>
        <color theme="1"/>
        <rFont val="Calibri"/>
        <family val="2"/>
        <scheme val="minor"/>
      </rPr>
      <t>- in Luxembourg City</t>
    </r>
  </si>
  <si>
    <t>25 years</t>
  </si>
  <si>
    <r>
      <t xml:space="preserve">entries in green: expected
</t>
    </r>
    <r>
      <rPr>
        <sz val="11"/>
        <rFont val="Calibri"/>
        <family val="2"/>
        <scheme val="minor"/>
      </rPr>
      <t>entries in black: realised</t>
    </r>
  </si>
  <si>
    <t xml:space="preserve">National </t>
  </si>
  <si>
    <t>- Near-natural morphology of the river and near-naturel stream banks
- Near-natural waterbed with suitable substrate
- Gravel banks
- Planting of adapted vegetation on the slopes</t>
  </si>
  <si>
    <t>Improvement of classification of river over the next 10 years
Baseline hydro-morphological inventory and river classification 2015</t>
  </si>
  <si>
    <r>
      <t xml:space="preserve">Increase of macroinvertebrate species
  </t>
    </r>
    <r>
      <rPr>
        <i/>
        <sz val="11"/>
        <color theme="9" tint="-0.249977111117893"/>
        <rFont val="Calibri"/>
        <family val="2"/>
        <scheme val="minor"/>
      </rPr>
      <t xml:space="preserve">(depends also on other factors influencing water quality) 
</t>
    </r>
    <r>
      <rPr>
        <sz val="11"/>
        <color theme="9" tint="-0.249977111117893"/>
        <rFont val="Calibri"/>
        <family val="2"/>
        <scheme val="minor"/>
      </rPr>
      <t>Baseline study 2018</t>
    </r>
  </si>
  <si>
    <t>Expected increase of records held in national biodiversity database concerning bird species, especially those bound to near-natural waters and wetland habitats within project area
Baseline viewing records 2010-2021</t>
  </si>
  <si>
    <t>First flush system installed, according to baseline studies, a reduction of 45-80% of chemical oxygen demand (COD), particulates, oils, heavy metals (Fe, Zn) could be expected.</t>
  </si>
  <si>
    <t>EU Natura 2000</t>
  </si>
  <si>
    <t>Abbreviations used in references:</t>
  </si>
  <si>
    <t>B: Protection and restoration of biodiversity and ecosystems EO_6</t>
  </si>
  <si>
    <t>CA: Climate adaptation EO_2</t>
  </si>
  <si>
    <t>P: pollution preventuin and control EO_5</t>
  </si>
  <si>
    <t>W: sustainable use and protection of water EO_3</t>
  </si>
  <si>
    <t>Indicators from LSB Framework</t>
  </si>
  <si>
    <t>Ministry</t>
  </si>
  <si>
    <t>Primary SDGs adressed</t>
  </si>
  <si>
    <t>Allocated amount (EUR)</t>
  </si>
  <si>
    <t>Eligibility as social (%)</t>
  </si>
  <si>
    <r>
      <rPr>
        <b/>
        <sz val="11"/>
        <color theme="1"/>
        <rFont val="Calibri"/>
        <family val="2"/>
        <scheme val="minor"/>
      </rPr>
      <t>Ind. 1</t>
    </r>
    <r>
      <rPr>
        <sz val="11"/>
        <color theme="1"/>
        <rFont val="Calibri"/>
        <family val="2"/>
        <scheme val="minor"/>
      </rPr>
      <t xml:space="preserve">
# of institutions benefiting from these invetsments </t>
    </r>
  </si>
  <si>
    <r>
      <rPr>
        <b/>
        <sz val="11"/>
        <color theme="1"/>
        <rFont val="Calibri"/>
        <family val="2"/>
        <scheme val="minor"/>
      </rPr>
      <t>Ind. 2</t>
    </r>
    <r>
      <rPr>
        <sz val="11"/>
        <color theme="1"/>
        <rFont val="Calibri"/>
        <family val="2"/>
        <scheme val="minor"/>
      </rPr>
      <t xml:space="preserve">
# of total initial student/child capacity (before the  investment)</t>
    </r>
  </si>
  <si>
    <r>
      <rPr>
        <b/>
        <sz val="11"/>
        <color theme="1"/>
        <rFont val="Calibri"/>
        <family val="2"/>
        <scheme val="minor"/>
      </rPr>
      <t>Ind. 3</t>
    </r>
    <r>
      <rPr>
        <sz val="11"/>
        <color theme="1"/>
        <rFont val="Calibri"/>
        <family val="2"/>
        <scheme val="minor"/>
      </rPr>
      <t xml:space="preserve">
Expected increase of student capacity (#)</t>
    </r>
  </si>
  <si>
    <t xml:space="preserve">Data sources
</t>
  </si>
  <si>
    <t>Lux. Ministry of Education</t>
  </si>
  <si>
    <t>Absolut/annual impact metric</t>
  </si>
  <si>
    <t>MENJE</t>
  </si>
  <si>
    <t>Access to Education</t>
  </si>
  <si>
    <r>
      <rPr>
        <b/>
        <sz val="11"/>
        <color theme="1"/>
        <rFont val="Calibri"/>
        <family val="2"/>
        <scheme val="minor"/>
      </rPr>
      <t>SDG 4:</t>
    </r>
    <r>
      <rPr>
        <sz val="11"/>
        <color theme="1"/>
        <rFont val="Calibri"/>
        <family val="2"/>
        <scheme val="minor"/>
      </rPr>
      <t xml:space="preserve"> 4.1, 4.2, 4.4</t>
    </r>
  </si>
  <si>
    <r>
      <t xml:space="preserve">Youth
</t>
    </r>
    <r>
      <rPr>
        <sz val="11"/>
        <color theme="1"/>
        <rFont val="Calibri"/>
        <family val="2"/>
        <scheme val="minor"/>
      </rPr>
      <t>(from 12 years on - private)</t>
    </r>
  </si>
  <si>
    <r>
      <rPr>
        <b/>
        <sz val="11"/>
        <color theme="5" tint="-0.249977111117893"/>
        <rFont val="Calibri"/>
        <family val="2"/>
        <scheme val="minor"/>
      </rPr>
      <t>Entries in orange: expected</t>
    </r>
    <r>
      <rPr>
        <b/>
        <sz val="11"/>
        <color theme="9" tint="-0.249977111117893"/>
        <rFont val="Calibri"/>
        <family val="2"/>
        <scheme val="minor"/>
      </rPr>
      <t xml:space="preserve">
</t>
    </r>
    <r>
      <rPr>
        <b/>
        <sz val="11"/>
        <rFont val="Calibri"/>
        <family val="2"/>
        <scheme val="minor"/>
      </rPr>
      <t>Entries in black: realised</t>
    </r>
  </si>
  <si>
    <r>
      <rPr>
        <b/>
        <sz val="11"/>
        <color theme="1"/>
        <rFont val="Calibri"/>
        <family val="2"/>
        <scheme val="minor"/>
      </rPr>
      <t xml:space="preserve">Construction </t>
    </r>
    <r>
      <rPr>
        <b/>
        <sz val="11"/>
        <rFont val="Calibri"/>
        <family val="2"/>
        <scheme val="minor"/>
      </rPr>
      <t>of a new child care facility</t>
    </r>
    <r>
      <rPr>
        <b/>
        <sz val="11"/>
        <color theme="1"/>
        <rFont val="Calibri"/>
        <family val="2"/>
        <scheme val="minor"/>
      </rPr>
      <t xml:space="preserve"> *
</t>
    </r>
    <r>
      <rPr>
        <i/>
        <sz val="11"/>
        <color theme="1"/>
        <rFont val="Calibri"/>
        <family val="2"/>
        <scheme val="minor"/>
      </rPr>
      <t>- Project Wobrecken in Esch-sur-Alzette</t>
    </r>
  </si>
  <si>
    <t>Providing access to essential educational infrastructure and services for all</t>
  </si>
  <si>
    <r>
      <t xml:space="preserve">Youth
</t>
    </r>
    <r>
      <rPr>
        <sz val="11"/>
        <color theme="1"/>
        <rFont val="Calibri"/>
        <family val="2"/>
        <scheme val="minor"/>
      </rPr>
      <t>(from 0 - 12 years)</t>
    </r>
  </si>
  <si>
    <r>
      <t xml:space="preserve">Youth
</t>
    </r>
    <r>
      <rPr>
        <sz val="11"/>
        <color theme="1"/>
        <rFont val="Calibri"/>
        <family val="2"/>
        <scheme val="minor"/>
      </rPr>
      <t>(from 6 - 12 years)</t>
    </r>
  </si>
  <si>
    <r>
      <t xml:space="preserve">Youth
</t>
    </r>
    <r>
      <rPr>
        <sz val="11"/>
        <color theme="1"/>
        <rFont val="Calibri"/>
        <family val="2"/>
        <scheme val="minor"/>
      </rPr>
      <t>(from 3 - 12 years)</t>
    </r>
  </si>
  <si>
    <t>MMTP</t>
  </si>
  <si>
    <r>
      <rPr>
        <b/>
        <sz val="11"/>
        <color theme="1"/>
        <rFont val="Calibri"/>
        <family val="2"/>
        <scheme val="minor"/>
      </rPr>
      <t xml:space="preserve">Construction of a new highschool 
</t>
    </r>
    <r>
      <rPr>
        <i/>
        <sz val="11"/>
        <color theme="1"/>
        <rFont val="Calibri"/>
        <family val="2"/>
        <scheme val="minor"/>
      </rPr>
      <t>- International School in Differdange (public)</t>
    </r>
  </si>
  <si>
    <r>
      <t xml:space="preserve">Youth
</t>
    </r>
    <r>
      <rPr>
        <sz val="11"/>
        <color theme="1"/>
        <rFont val="Calibri"/>
        <family val="2"/>
        <scheme val="minor"/>
      </rPr>
      <t>(from 12 years on - public)</t>
    </r>
  </si>
  <si>
    <t>Primary SDG</t>
  </si>
  <si>
    <t>Allocation information</t>
  </si>
  <si>
    <t>Additional indicators</t>
  </si>
  <si>
    <t>Hospital name</t>
  </si>
  <si>
    <r>
      <t xml:space="preserve">Allocated amount (EUR)
</t>
    </r>
    <r>
      <rPr>
        <sz val="11"/>
        <rFont val="Calibri"/>
        <family val="2"/>
        <scheme val="minor"/>
      </rPr>
      <t>(only 2018 -2022)</t>
    </r>
  </si>
  <si>
    <r>
      <rPr>
        <b/>
        <sz val="11"/>
        <color theme="1"/>
        <rFont val="Calibri"/>
        <family val="2"/>
        <scheme val="minor"/>
      </rPr>
      <t>Ind. 1</t>
    </r>
    <r>
      <rPr>
        <sz val="11"/>
        <color theme="1"/>
        <rFont val="Calibri"/>
        <family val="2"/>
        <scheme val="minor"/>
      </rPr>
      <t xml:space="preserve">
# of institutions benefiting from the investments</t>
    </r>
  </si>
  <si>
    <r>
      <rPr>
        <b/>
        <sz val="11"/>
        <color theme="1"/>
        <rFont val="Calibri"/>
        <family val="2"/>
        <scheme val="minor"/>
      </rPr>
      <t>Ind. 2</t>
    </r>
    <r>
      <rPr>
        <sz val="11"/>
        <color theme="1"/>
        <rFont val="Calibri"/>
        <family val="2"/>
        <scheme val="minor"/>
      </rPr>
      <t xml:space="preserve">
Initial # of bed capacity (before the investment)</t>
    </r>
  </si>
  <si>
    <r>
      <rPr>
        <b/>
        <sz val="11"/>
        <color theme="1"/>
        <rFont val="Calibri"/>
        <family val="2"/>
        <scheme val="minor"/>
      </rPr>
      <t>Ind. 3</t>
    </r>
    <r>
      <rPr>
        <sz val="11"/>
        <color theme="1"/>
        <rFont val="Calibri"/>
        <family val="2"/>
        <scheme val="minor"/>
      </rPr>
      <t xml:space="preserve">
Expected increase of bed capacity</t>
    </r>
  </si>
  <si>
    <r>
      <rPr>
        <b/>
        <sz val="11"/>
        <color theme="1"/>
        <rFont val="Calibri"/>
        <family val="2"/>
        <scheme val="minor"/>
      </rPr>
      <t>Ind. 4</t>
    </r>
    <r>
      <rPr>
        <sz val="11"/>
        <color theme="1"/>
        <rFont val="Calibri"/>
        <family val="2"/>
        <scheme val="minor"/>
      </rPr>
      <t xml:space="preserve">
Initial # of patient capacity (before the investment)</t>
    </r>
  </si>
  <si>
    <r>
      <rPr>
        <b/>
        <sz val="11"/>
        <color theme="1"/>
        <rFont val="Calibri"/>
        <family val="2"/>
        <scheme val="minor"/>
      </rPr>
      <t>Ind. 5</t>
    </r>
    <r>
      <rPr>
        <sz val="11"/>
        <color theme="1"/>
        <rFont val="Calibri"/>
        <family val="2"/>
        <scheme val="minor"/>
      </rPr>
      <t xml:space="preserve">
Expected increase of patient capacity</t>
    </r>
  </si>
  <si>
    <r>
      <rPr>
        <b/>
        <sz val="11"/>
        <color theme="1"/>
        <rFont val="Calibri"/>
        <family val="2"/>
        <scheme val="minor"/>
      </rPr>
      <t>Ind. 6</t>
    </r>
    <r>
      <rPr>
        <sz val="11"/>
        <color theme="1"/>
        <rFont val="Calibri"/>
        <family val="2"/>
        <scheme val="minor"/>
      </rPr>
      <t xml:space="preserve">
Initial # of maternity ward capacity (before the investment)</t>
    </r>
  </si>
  <si>
    <r>
      <rPr>
        <b/>
        <sz val="11"/>
        <color theme="1"/>
        <rFont val="Calibri"/>
        <family val="2"/>
        <scheme val="minor"/>
      </rPr>
      <t>Ind. 7</t>
    </r>
    <r>
      <rPr>
        <sz val="11"/>
        <color theme="1"/>
        <rFont val="Calibri"/>
        <family val="2"/>
        <scheme val="minor"/>
      </rPr>
      <t xml:space="preserve">
Expected increase of maternity ward capacity</t>
    </r>
  </si>
  <si>
    <t>Data sources</t>
  </si>
  <si>
    <t>Lux. Ministry of Health</t>
  </si>
  <si>
    <t>MS</t>
  </si>
  <si>
    <t>CHL</t>
  </si>
  <si>
    <r>
      <t xml:space="preserve">Obstetrics Maternity  and Gynecology Center
- </t>
    </r>
    <r>
      <rPr>
        <i/>
        <sz val="11"/>
        <color theme="1"/>
        <rFont val="Calibri"/>
        <family val="2"/>
        <scheme val="minor"/>
      </rPr>
      <t>Centre Hospitalier de Luxembourg</t>
    </r>
    <r>
      <rPr>
        <sz val="11"/>
        <color theme="1"/>
        <rFont val="Calibri"/>
        <family val="2"/>
        <scheme val="minor"/>
      </rPr>
      <t xml:space="preserve"> </t>
    </r>
    <r>
      <rPr>
        <i/>
        <sz val="11"/>
        <color theme="1"/>
        <rFont val="Calibri"/>
        <family val="2"/>
        <scheme val="minor"/>
      </rPr>
      <t>(CHL)</t>
    </r>
  </si>
  <si>
    <t>Access to Essential Services – Healthcare</t>
  </si>
  <si>
    <t>Pregnant women and women needing gynecological care</t>
  </si>
  <si>
    <t>n/a</t>
  </si>
  <si>
    <r>
      <t xml:space="preserve">Construction of a modular building with specialized pediatric beds *
- </t>
    </r>
    <r>
      <rPr>
        <i/>
        <sz val="11"/>
        <rFont val="Calibri"/>
        <family val="2"/>
        <scheme val="minor"/>
      </rPr>
      <t xml:space="preserve">Centre Hospitalier de Luxembourg </t>
    </r>
    <r>
      <rPr>
        <i/>
        <sz val="11"/>
        <color theme="1"/>
        <rFont val="Calibri"/>
        <family val="2"/>
        <scheme val="minor"/>
      </rPr>
      <t>(CHL)</t>
    </r>
  </si>
  <si>
    <t>Youth</t>
  </si>
  <si>
    <t>Extension of the National Institute of Cardiac Surgery and Interventional Cardiology (INCCI)</t>
  </si>
  <si>
    <t>All Population</t>
  </si>
  <si>
    <r>
      <t xml:space="preserve">New construction for the CHL Hospital and the National Institute of Cardiac Surgery and Interventional Cardiology (INCCI)
- </t>
    </r>
    <r>
      <rPr>
        <i/>
        <sz val="11"/>
        <color theme="1"/>
        <rFont val="Calibri"/>
        <family val="2"/>
        <scheme val="minor"/>
      </rPr>
      <t>Centre Hospitalier de Luxembourg&amp; INCCI</t>
    </r>
  </si>
  <si>
    <t>Hospital Robert Schuman Kirchberg</t>
  </si>
  <si>
    <r>
      <t xml:space="preserve">Construction of a floor tower for geriatric rehabilitation beds, an integrated dialysis center, the National Center for Specialized Ophthalmology and an elective orthopedic service * 
</t>
    </r>
    <r>
      <rPr>
        <i/>
        <sz val="11"/>
        <color theme="1"/>
        <rFont val="Calibri"/>
        <family val="2"/>
        <scheme val="minor"/>
      </rPr>
      <t>- Hôpitaux Robert Schuman, Kirchberg</t>
    </r>
  </si>
  <si>
    <t>Elderly -
Dialysis patients</t>
  </si>
  <si>
    <r>
      <t xml:space="preserve">Construction of a medical center with 10 single maternity rooms, 1 endoscopy room and 1 outpatient medical-technical unit
</t>
    </r>
    <r>
      <rPr>
        <i/>
        <sz val="11"/>
        <color theme="1"/>
        <rFont val="Calibri"/>
        <family val="2"/>
        <scheme val="minor"/>
      </rPr>
      <t>- Hopitaux Robert Schuman - Kirchberg &amp; Clinique Bohler</t>
    </r>
  </si>
  <si>
    <r>
      <t>New construction with 4 care units, a day hospital and radiology</t>
    </r>
    <r>
      <rPr>
        <sz val="11"/>
        <color theme="1"/>
        <rFont val="Calibri"/>
        <family val="2"/>
        <scheme val="minor"/>
      </rPr>
      <t xml:space="preserve">
</t>
    </r>
    <r>
      <rPr>
        <i/>
        <sz val="11"/>
        <color theme="1"/>
        <rFont val="Calibri"/>
        <family val="2"/>
        <scheme val="minor"/>
      </rPr>
      <t>- Hopitaux Robert Schuman - Zithaklinik</t>
    </r>
  </si>
  <si>
    <t>CHNP</t>
  </si>
  <si>
    <t>Hospital in Steinfort</t>
  </si>
  <si>
    <t>Elderly</t>
  </si>
  <si>
    <t>CHEM</t>
  </si>
  <si>
    <r>
      <t>Construction of the new hospital "Südspidol"</t>
    </r>
    <r>
      <rPr>
        <sz val="11"/>
        <color theme="1"/>
        <rFont val="Calibri"/>
        <family val="2"/>
        <scheme val="minor"/>
      </rPr>
      <t xml:space="preserve">
</t>
    </r>
    <r>
      <rPr>
        <i/>
        <sz val="11"/>
        <color theme="1"/>
        <rFont val="Calibri"/>
        <family val="2"/>
        <scheme val="minor"/>
      </rPr>
      <t xml:space="preserve">- Centre Hospitalier Emile Mayrisch (CHEM) - </t>
    </r>
    <r>
      <rPr>
        <i/>
        <sz val="11"/>
        <rFont val="Calibri"/>
        <family val="2"/>
        <scheme val="minor"/>
      </rPr>
      <t>Südspidol</t>
    </r>
  </si>
  <si>
    <r>
      <t>Extention of the CHEM "Altbau 2" *</t>
    </r>
    <r>
      <rPr>
        <sz val="11"/>
        <color theme="1"/>
        <rFont val="Calibri"/>
        <family val="2"/>
        <scheme val="minor"/>
      </rPr>
      <t xml:space="preserve">
</t>
    </r>
    <r>
      <rPr>
        <i/>
        <sz val="11"/>
        <color theme="1"/>
        <rFont val="Calibri"/>
        <family val="2"/>
        <scheme val="minor"/>
      </rPr>
      <t>- Centre Hospitalier Emile Mayrisch (CHEM)</t>
    </r>
  </si>
  <si>
    <t>CHDN</t>
  </si>
  <si>
    <t>4 HOSPITAL CENTERS</t>
  </si>
  <si>
    <r>
      <t>Architectural measures to accommodate &amp; install additional IRMs</t>
    </r>
    <r>
      <rPr>
        <sz val="11"/>
        <color theme="1"/>
        <rFont val="Calibri"/>
        <family val="2"/>
        <scheme val="minor"/>
      </rPr>
      <t xml:space="preserve">
</t>
    </r>
    <r>
      <rPr>
        <i/>
        <sz val="11"/>
        <color theme="1"/>
        <rFont val="Calibri"/>
        <family val="2"/>
        <scheme val="minor"/>
      </rPr>
      <t>- all 4 hospital centers of the country</t>
    </r>
  </si>
  <si>
    <r>
      <t xml:space="preserve">Increase in emergency rooms and daycare centers in the hospitals
</t>
    </r>
    <r>
      <rPr>
        <i/>
        <sz val="11"/>
        <color theme="1"/>
        <rFont val="Calibri"/>
        <family val="2"/>
        <scheme val="minor"/>
      </rPr>
      <t>- all 4 hospital centers of the country</t>
    </r>
  </si>
  <si>
    <t>SDG adressed</t>
  </si>
  <si>
    <r>
      <rPr>
        <b/>
        <sz val="11"/>
        <color theme="1"/>
        <rFont val="Calibri"/>
        <family val="2"/>
        <scheme val="minor"/>
      </rPr>
      <t>Ind. 2</t>
    </r>
    <r>
      <rPr>
        <sz val="11"/>
        <color theme="1"/>
        <rFont val="Calibri"/>
        <family val="2"/>
        <scheme val="minor"/>
      </rPr>
      <t xml:space="preserve">
# of total initial capacity</t>
    </r>
  </si>
  <si>
    <r>
      <rPr>
        <b/>
        <sz val="11"/>
        <color theme="1"/>
        <rFont val="Calibri"/>
        <family val="2"/>
        <scheme val="minor"/>
      </rPr>
      <t>Ind. 3</t>
    </r>
    <r>
      <rPr>
        <sz val="11"/>
        <color theme="1"/>
        <rFont val="Calibri"/>
        <family val="2"/>
        <scheme val="minor"/>
      </rPr>
      <t xml:space="preserve">
Expected maximum capacity</t>
    </r>
  </si>
  <si>
    <r>
      <rPr>
        <b/>
        <sz val="11"/>
        <color theme="1"/>
        <rFont val="Calibri"/>
        <family val="2"/>
        <scheme val="minor"/>
      </rPr>
      <t>Ind. 4</t>
    </r>
    <r>
      <rPr>
        <sz val="11"/>
        <color theme="1"/>
        <rFont val="Calibri"/>
        <family val="2"/>
        <scheme val="minor"/>
      </rPr>
      <t xml:space="preserve">
# of people having applied for or benefiting from intl. protection benefiting from the investments
(# of hosted population at a given time)</t>
    </r>
  </si>
  <si>
    <r>
      <rPr>
        <b/>
        <sz val="11"/>
        <color theme="1"/>
        <rFont val="Calibri"/>
        <family val="2"/>
        <scheme val="minor"/>
      </rPr>
      <t>Ind. 5</t>
    </r>
    <r>
      <rPr>
        <sz val="11"/>
        <color theme="1"/>
        <rFont val="Calibri"/>
        <family val="2"/>
        <scheme val="minor"/>
      </rPr>
      <t xml:space="preserve">
# of women</t>
    </r>
  </si>
  <si>
    <r>
      <rPr>
        <b/>
        <sz val="11"/>
        <color theme="1"/>
        <rFont val="Calibri"/>
        <family val="2"/>
        <scheme val="minor"/>
      </rPr>
      <t>Ind. 6</t>
    </r>
    <r>
      <rPr>
        <sz val="11"/>
        <color theme="1"/>
        <rFont val="Calibri"/>
        <family val="2"/>
        <scheme val="minor"/>
      </rPr>
      <t xml:space="preserve">
# of men</t>
    </r>
  </si>
  <si>
    <r>
      <rPr>
        <b/>
        <sz val="11"/>
        <color theme="1"/>
        <rFont val="Calibri"/>
        <family val="2"/>
        <scheme val="minor"/>
      </rPr>
      <t>Ind. 7</t>
    </r>
    <r>
      <rPr>
        <sz val="11"/>
        <color theme="1"/>
        <rFont val="Calibri"/>
        <family val="2"/>
        <scheme val="minor"/>
      </rPr>
      <t xml:space="preserve">
# of children</t>
    </r>
  </si>
  <si>
    <r>
      <rPr>
        <b/>
        <sz val="11"/>
        <color theme="1"/>
        <rFont val="Calibri"/>
        <family val="2"/>
        <scheme val="minor"/>
      </rPr>
      <t>Ind. 8</t>
    </r>
    <r>
      <rPr>
        <sz val="11"/>
        <color theme="1"/>
        <rFont val="Calibri"/>
        <family val="2"/>
        <scheme val="minor"/>
      </rPr>
      <t xml:space="preserve">
# of elderly</t>
    </r>
  </si>
  <si>
    <r>
      <rPr>
        <b/>
        <sz val="11"/>
        <color theme="1"/>
        <rFont val="Calibri"/>
        <family val="2"/>
        <scheme val="minor"/>
      </rPr>
      <t>Ind. 9</t>
    </r>
    <r>
      <rPr>
        <sz val="11"/>
        <color theme="1"/>
        <rFont val="Calibri"/>
        <family val="2"/>
        <scheme val="minor"/>
      </rPr>
      <t xml:space="preserve">
# of single parents</t>
    </r>
  </si>
  <si>
    <r>
      <rPr>
        <b/>
        <sz val="11"/>
        <color theme="1"/>
        <rFont val="Calibri"/>
        <family val="2"/>
        <scheme val="minor"/>
      </rPr>
      <t>Ind. 10</t>
    </r>
    <r>
      <rPr>
        <sz val="11"/>
        <color theme="1"/>
        <rFont val="Calibri"/>
        <family val="2"/>
        <scheme val="minor"/>
      </rPr>
      <t xml:space="preserve">
# Age  (0-20)</t>
    </r>
  </si>
  <si>
    <r>
      <rPr>
        <b/>
        <sz val="11"/>
        <color theme="1"/>
        <rFont val="Calibri"/>
        <family val="2"/>
        <scheme val="minor"/>
      </rPr>
      <t>Ind. 11</t>
    </r>
    <r>
      <rPr>
        <sz val="11"/>
        <color theme="1"/>
        <rFont val="Calibri"/>
        <family val="2"/>
        <scheme val="minor"/>
      </rPr>
      <t xml:space="preserve">
# Age  (20-30)</t>
    </r>
  </si>
  <si>
    <r>
      <rPr>
        <b/>
        <sz val="11"/>
        <color theme="1"/>
        <rFont val="Calibri"/>
        <family val="2"/>
        <scheme val="minor"/>
      </rPr>
      <t>Ind. 12</t>
    </r>
    <r>
      <rPr>
        <sz val="11"/>
        <color theme="1"/>
        <rFont val="Calibri"/>
        <family val="2"/>
        <scheme val="minor"/>
      </rPr>
      <t xml:space="preserve">
# Age  (30-40)</t>
    </r>
  </si>
  <si>
    <r>
      <rPr>
        <b/>
        <sz val="11"/>
        <color theme="1"/>
        <rFont val="Calibri"/>
        <family val="2"/>
        <scheme val="minor"/>
      </rPr>
      <t>Ind. 13</t>
    </r>
    <r>
      <rPr>
        <sz val="11"/>
        <color theme="1"/>
        <rFont val="Calibri"/>
        <family val="2"/>
        <scheme val="minor"/>
      </rPr>
      <t xml:space="preserve">
# Age  (40-50)</t>
    </r>
  </si>
  <si>
    <r>
      <rPr>
        <b/>
        <sz val="11"/>
        <color theme="1"/>
        <rFont val="Calibri"/>
        <family val="2"/>
        <scheme val="minor"/>
      </rPr>
      <t>Ind. 14</t>
    </r>
    <r>
      <rPr>
        <sz val="11"/>
        <color theme="1"/>
        <rFont val="Calibri"/>
        <family val="2"/>
        <scheme val="minor"/>
      </rPr>
      <t xml:space="preserve">
# Age  (50-65)</t>
    </r>
  </si>
  <si>
    <r>
      <rPr>
        <b/>
        <sz val="11"/>
        <color theme="1"/>
        <rFont val="Calibri"/>
        <family val="2"/>
        <scheme val="minor"/>
      </rPr>
      <t>Ind. 15</t>
    </r>
    <r>
      <rPr>
        <sz val="11"/>
        <color theme="1"/>
        <rFont val="Calibri"/>
        <family val="2"/>
        <scheme val="minor"/>
      </rPr>
      <t xml:space="preserve">
# Age  (65-)</t>
    </r>
  </si>
  <si>
    <r>
      <rPr>
        <b/>
        <sz val="11"/>
        <color theme="1"/>
        <rFont val="Calibri"/>
        <family val="2"/>
        <scheme val="minor"/>
      </rPr>
      <t>Ind. 16</t>
    </r>
    <r>
      <rPr>
        <sz val="11"/>
        <color theme="1"/>
        <rFont val="Calibri"/>
        <family val="2"/>
        <scheme val="minor"/>
      </rPr>
      <t xml:space="preserve">
# of Luxembourgish nationality</t>
    </r>
  </si>
  <si>
    <r>
      <rPr>
        <b/>
        <sz val="11"/>
        <color theme="1"/>
        <rFont val="Calibri"/>
        <family val="2"/>
        <scheme val="minor"/>
      </rPr>
      <t>Ind. 17</t>
    </r>
    <r>
      <rPr>
        <sz val="11"/>
        <color theme="1"/>
        <rFont val="Calibri"/>
        <family val="2"/>
        <scheme val="minor"/>
      </rPr>
      <t xml:space="preserve">
# of other EU nationality</t>
    </r>
  </si>
  <si>
    <r>
      <rPr>
        <b/>
        <sz val="11"/>
        <color theme="1"/>
        <rFont val="Calibri"/>
        <family val="2"/>
        <scheme val="minor"/>
      </rPr>
      <t>Ind. 18</t>
    </r>
    <r>
      <rPr>
        <sz val="11"/>
        <color theme="1"/>
        <rFont val="Calibri"/>
        <family val="2"/>
        <scheme val="minor"/>
      </rPr>
      <t xml:space="preserve">
# of non-EU nationality</t>
    </r>
  </si>
  <si>
    <t>Lux. Ministry of Foreign Affairs</t>
  </si>
  <si>
    <t>Social Inclusion</t>
  </si>
  <si>
    <t>Provide access to essential services for population groups at risk of social exclusion</t>
  </si>
  <si>
    <t>People having applied for or benefiting from intl. protection</t>
  </si>
  <si>
    <r>
      <rPr>
        <b/>
        <sz val="11"/>
        <color theme="5"/>
        <rFont val="Calibri"/>
        <family val="2"/>
        <scheme val="minor"/>
      </rPr>
      <t>Entries in orange: expected</t>
    </r>
    <r>
      <rPr>
        <b/>
        <sz val="11"/>
        <color theme="9" tint="-0.249977111117893"/>
        <rFont val="Calibri"/>
        <family val="2"/>
        <scheme val="minor"/>
      </rPr>
      <t xml:space="preserve">
</t>
    </r>
    <r>
      <rPr>
        <b/>
        <sz val="11"/>
        <rFont val="Calibri"/>
        <family val="2"/>
        <scheme val="minor"/>
      </rPr>
      <t>Entries in black: realised</t>
    </r>
  </si>
  <si>
    <r>
      <rPr>
        <b/>
        <sz val="11"/>
        <color theme="1"/>
        <rFont val="Calibri"/>
        <family val="2"/>
        <scheme val="minor"/>
      </rPr>
      <t>Ind. 4</t>
    </r>
    <r>
      <rPr>
        <sz val="11"/>
        <color theme="1"/>
        <rFont val="Calibri"/>
        <family val="2"/>
        <scheme val="minor"/>
      </rPr>
      <t xml:space="preserve">
# total amount of </t>
    </r>
    <r>
      <rPr>
        <sz val="11"/>
        <color theme="1"/>
        <rFont val="Calibri"/>
        <family val="2"/>
        <scheme val="minor"/>
      </rPr>
      <t xml:space="preserve"> people benefitting from the investments</t>
    </r>
  </si>
  <si>
    <r>
      <rPr>
        <b/>
        <sz val="11"/>
        <color theme="1"/>
        <rFont val="Calibri"/>
        <family val="2"/>
        <scheme val="minor"/>
      </rPr>
      <t>Ind. 5</t>
    </r>
    <r>
      <rPr>
        <sz val="11"/>
        <color theme="1"/>
        <rFont val="Calibri"/>
        <family val="2"/>
        <scheme val="minor"/>
      </rPr>
      <t xml:space="preserve">
# of nights spent</t>
    </r>
    <r>
      <rPr>
        <sz val="11"/>
        <color theme="1"/>
        <rFont val="Calibri"/>
        <family val="2"/>
        <scheme val="minor"/>
      </rPr>
      <t xml:space="preserve"> at shelter</t>
    </r>
  </si>
  <si>
    <r>
      <rPr>
        <b/>
        <sz val="11"/>
        <color theme="1"/>
        <rFont val="Calibri"/>
        <family val="2"/>
        <scheme val="minor"/>
      </rPr>
      <t>Ind. 6</t>
    </r>
    <r>
      <rPr>
        <sz val="11"/>
        <color theme="1"/>
        <rFont val="Calibri"/>
        <family val="2"/>
        <scheme val="minor"/>
      </rPr>
      <t xml:space="preserve">
# of women</t>
    </r>
  </si>
  <si>
    <r>
      <rPr>
        <b/>
        <sz val="11"/>
        <color theme="1"/>
        <rFont val="Calibri"/>
        <family val="2"/>
        <scheme val="minor"/>
      </rPr>
      <t>Ind. 7</t>
    </r>
    <r>
      <rPr>
        <sz val="11"/>
        <color theme="1"/>
        <rFont val="Calibri"/>
        <family val="2"/>
        <scheme val="minor"/>
      </rPr>
      <t xml:space="preserve">
# of men</t>
    </r>
  </si>
  <si>
    <r>
      <t xml:space="preserve">Ind. 8 
</t>
    </r>
    <r>
      <rPr>
        <sz val="11"/>
        <color theme="1"/>
        <rFont val="Calibri"/>
        <family val="2"/>
        <scheme val="minor"/>
      </rPr>
      <t>most highly represented age group</t>
    </r>
  </si>
  <si>
    <r>
      <rPr>
        <b/>
        <sz val="10"/>
        <color theme="1"/>
        <rFont val="Calibri"/>
        <family val="2"/>
        <scheme val="minor"/>
      </rPr>
      <t>Ind. 9</t>
    </r>
    <r>
      <rPr>
        <sz val="10"/>
        <color theme="1"/>
        <rFont val="Calibri"/>
        <family val="2"/>
        <scheme val="minor"/>
      </rPr>
      <t xml:space="preserve">
most highly rpresented age group (% beneficiary)</t>
    </r>
  </si>
  <si>
    <r>
      <rPr>
        <b/>
        <sz val="11"/>
        <color theme="1"/>
        <rFont val="Calibri"/>
        <family val="2"/>
        <scheme val="minor"/>
      </rPr>
      <t>Ind. 10</t>
    </r>
    <r>
      <rPr>
        <sz val="11"/>
        <color theme="1"/>
        <rFont val="Calibri"/>
        <family val="2"/>
        <scheme val="minor"/>
      </rPr>
      <t xml:space="preserve">
Luxembourgish nationality</t>
    </r>
  </si>
  <si>
    <r>
      <rPr>
        <b/>
        <sz val="11"/>
        <color theme="1"/>
        <rFont val="Calibri"/>
        <family val="2"/>
        <scheme val="minor"/>
      </rPr>
      <t>Ind. 11</t>
    </r>
    <r>
      <rPr>
        <sz val="11"/>
        <color theme="1"/>
        <rFont val="Calibri"/>
        <family val="2"/>
        <scheme val="minor"/>
      </rPr>
      <t xml:space="preserve">
EU residents</t>
    </r>
  </si>
  <si>
    <r>
      <rPr>
        <b/>
        <sz val="11"/>
        <color theme="1"/>
        <rFont val="Calibri"/>
        <family val="2"/>
        <scheme val="minor"/>
      </rPr>
      <t>Ind. 12</t>
    </r>
    <r>
      <rPr>
        <sz val="11"/>
        <color theme="1"/>
        <rFont val="Calibri"/>
        <family val="2"/>
        <scheme val="minor"/>
      </rPr>
      <t xml:space="preserve">
Non-EU residents</t>
    </r>
  </si>
  <si>
    <t>Data sources
Information on monitoring</t>
  </si>
  <si>
    <t>Lux. Ministry of Family</t>
  </si>
  <si>
    <r>
      <rPr>
        <b/>
        <sz val="11"/>
        <color theme="1"/>
        <rFont val="Calibri"/>
        <family val="2"/>
        <scheme val="minor"/>
      </rPr>
      <t>Reception center for homeless people and multifunctional emergency structure for people in need</t>
    </r>
    <r>
      <rPr>
        <sz val="11"/>
        <color theme="1"/>
        <rFont val="Calibri"/>
        <family val="2"/>
        <scheme val="minor"/>
      </rPr>
      <t xml:space="preserve">
</t>
    </r>
    <r>
      <rPr>
        <i/>
        <sz val="11"/>
        <color theme="1"/>
        <rFont val="Calibri"/>
        <family val="2"/>
        <scheme val="minor"/>
      </rPr>
      <t>- Sandweiler, Building A + B</t>
    </r>
  </si>
  <si>
    <t>Homeless &amp; people in need</t>
  </si>
  <si>
    <r>
      <rPr>
        <b/>
        <sz val="11"/>
        <color theme="5"/>
        <rFont val="Calibri"/>
        <family val="2"/>
        <scheme val="minor"/>
      </rPr>
      <t xml:space="preserve">Entries in orange: expected
</t>
    </r>
    <r>
      <rPr>
        <b/>
        <sz val="11"/>
        <color theme="9" tint="-0.249977111117893"/>
        <rFont val="Calibri"/>
        <family val="2"/>
        <scheme val="minor"/>
      </rPr>
      <t xml:space="preserve">
</t>
    </r>
    <r>
      <rPr>
        <b/>
        <sz val="11"/>
        <rFont val="Calibri"/>
        <family val="2"/>
        <scheme val="minor"/>
      </rPr>
      <t>Entries in black: realised</t>
    </r>
  </si>
  <si>
    <t>78 (645 nights)</t>
  </si>
  <si>
    <t>581 (8273 nights)</t>
  </si>
  <si>
    <t>40-49</t>
  </si>
  <si>
    <t>104 (1018 nights)</t>
  </si>
  <si>
    <t>311 (5474 nights)</t>
  </si>
  <si>
    <t>243 (3437 nights)</t>
  </si>
  <si>
    <t>244 (4843 nights)</t>
  </si>
  <si>
    <t>2134 (70883 nights)</t>
  </si>
  <si>
    <t>320 (7980 nights)</t>
  </si>
  <si>
    <t>1034 (40176 nights)</t>
  </si>
  <si>
    <t>966 (27359 nights)</t>
  </si>
  <si>
    <r>
      <rPr>
        <b/>
        <sz val="11"/>
        <color theme="1"/>
        <rFont val="Calibri"/>
        <family val="2"/>
        <scheme val="minor"/>
      </rPr>
      <t>Ind. 4</t>
    </r>
    <r>
      <rPr>
        <sz val="11"/>
        <color theme="1"/>
        <rFont val="Calibri"/>
        <family val="2"/>
        <scheme val="minor"/>
      </rPr>
      <t xml:space="preserve">
Beneficiairies benefiting from this investment (annual occupancy rate (%)</t>
    </r>
  </si>
  <si>
    <r>
      <rPr>
        <b/>
        <sz val="11"/>
        <color theme="1"/>
        <rFont val="Calibri"/>
        <family val="2"/>
        <scheme val="minor"/>
      </rPr>
      <t>Ind. 7</t>
    </r>
    <r>
      <rPr>
        <sz val="11"/>
        <color theme="1"/>
        <rFont val="Calibri"/>
        <family val="2"/>
        <scheme val="minor"/>
      </rPr>
      <t xml:space="preserve">
# of children/young people (&lt;18)</t>
    </r>
  </si>
  <si>
    <r>
      <rPr>
        <b/>
        <sz val="11"/>
        <color theme="1"/>
        <rFont val="Calibri"/>
        <family val="2"/>
        <scheme val="minor"/>
      </rPr>
      <t>Ind. 9</t>
    </r>
    <r>
      <rPr>
        <sz val="11"/>
        <color theme="1"/>
        <rFont val="Calibri"/>
        <family val="2"/>
        <scheme val="minor"/>
      </rPr>
      <t xml:space="preserve">
# Age  (0-19)</t>
    </r>
  </si>
  <si>
    <r>
      <rPr>
        <b/>
        <sz val="11"/>
        <color theme="1"/>
        <rFont val="Calibri"/>
        <family val="2"/>
        <scheme val="minor"/>
      </rPr>
      <t>Ind. 10</t>
    </r>
    <r>
      <rPr>
        <sz val="11"/>
        <color theme="1"/>
        <rFont val="Calibri"/>
        <family val="2"/>
        <scheme val="minor"/>
      </rPr>
      <t xml:space="preserve">
# Age  (20-29)</t>
    </r>
  </si>
  <si>
    <r>
      <rPr>
        <b/>
        <sz val="11"/>
        <color theme="1"/>
        <rFont val="Calibri"/>
        <family val="2"/>
        <scheme val="minor"/>
      </rPr>
      <t>Ind. 11</t>
    </r>
    <r>
      <rPr>
        <sz val="11"/>
        <color theme="1"/>
        <rFont val="Calibri"/>
        <family val="2"/>
        <scheme val="minor"/>
      </rPr>
      <t xml:space="preserve">
# Age  (30-39)</t>
    </r>
  </si>
  <si>
    <r>
      <rPr>
        <b/>
        <sz val="11"/>
        <color theme="1"/>
        <rFont val="Calibri"/>
        <family val="2"/>
        <scheme val="minor"/>
      </rPr>
      <t>Ind. 12</t>
    </r>
    <r>
      <rPr>
        <sz val="11"/>
        <color theme="1"/>
        <rFont val="Calibri"/>
        <family val="2"/>
        <scheme val="minor"/>
      </rPr>
      <t xml:space="preserve">
# Age  (40-49)</t>
    </r>
  </si>
  <si>
    <r>
      <rPr>
        <b/>
        <sz val="11"/>
        <color theme="1"/>
        <rFont val="Calibri"/>
        <family val="2"/>
        <scheme val="minor"/>
      </rPr>
      <t>Ind. 13</t>
    </r>
    <r>
      <rPr>
        <sz val="11"/>
        <color theme="1"/>
        <rFont val="Calibri"/>
        <family val="2"/>
        <scheme val="minor"/>
      </rPr>
      <t xml:space="preserve">
# Age  (50-65)</t>
    </r>
  </si>
  <si>
    <r>
      <rPr>
        <b/>
        <sz val="11"/>
        <color theme="1"/>
        <rFont val="Calibri"/>
        <family val="2"/>
        <scheme val="minor"/>
      </rPr>
      <t>Ind. 14</t>
    </r>
    <r>
      <rPr>
        <sz val="11"/>
        <color theme="1"/>
        <rFont val="Calibri"/>
        <family val="2"/>
        <scheme val="minor"/>
      </rPr>
      <t xml:space="preserve">
# Age  (65-)</t>
    </r>
  </si>
  <si>
    <r>
      <rPr>
        <b/>
        <sz val="10"/>
        <color theme="1"/>
        <rFont val="Calibri"/>
        <family val="2"/>
        <scheme val="minor"/>
      </rPr>
      <t>Construction, renovation and transformation of different properties to create a new residential home and day center for persons with disabilities</t>
    </r>
    <r>
      <rPr>
        <sz val="10"/>
        <color theme="1"/>
        <rFont val="Calibri"/>
        <family val="2"/>
        <scheme val="minor"/>
      </rPr>
      <t xml:space="preserve">
</t>
    </r>
    <r>
      <rPr>
        <i/>
        <sz val="10"/>
        <color theme="1"/>
        <rFont val="Calibri"/>
        <family val="2"/>
        <scheme val="minor"/>
      </rPr>
      <t xml:space="preserve">- in Ettelbrück </t>
    </r>
  </si>
  <si>
    <t>Persons with disabilities</t>
  </si>
  <si>
    <r>
      <rPr>
        <b/>
        <sz val="11"/>
        <color theme="5"/>
        <rFont val="Calibri"/>
        <family val="2"/>
        <scheme val="minor"/>
      </rPr>
      <t>Entries in orange: expected</t>
    </r>
    <r>
      <rPr>
        <b/>
        <sz val="11"/>
        <color theme="9" tint="-0.249977111117893"/>
        <rFont val="Calibri"/>
        <family val="2"/>
        <scheme val="minor"/>
      </rPr>
      <t xml:space="preserve">
</t>
    </r>
    <r>
      <rPr>
        <b/>
        <sz val="11"/>
        <rFont val="Calibri"/>
        <family val="2"/>
        <scheme val="minor"/>
      </rPr>
      <t>Entries in black: realised</t>
    </r>
  </si>
  <si>
    <t>84 (86,30 %)</t>
  </si>
  <si>
    <t>91 (85,49 %)</t>
  </si>
  <si>
    <t>89 (83,15 %)</t>
  </si>
  <si>
    <t>Social Inclusion / Access to healthcare</t>
  </si>
  <si>
    <r>
      <rPr>
        <b/>
        <sz val="11"/>
        <color theme="1"/>
        <rFont val="Calibri"/>
        <family val="2"/>
        <scheme val="minor"/>
      </rPr>
      <t>Construction of a reception center</t>
    </r>
    <r>
      <rPr>
        <sz val="11"/>
        <color theme="1"/>
        <rFont val="Calibri"/>
        <family val="2"/>
        <scheme val="minor"/>
      </rPr>
      <t xml:space="preserve">
</t>
    </r>
    <r>
      <rPr>
        <i/>
        <sz val="11"/>
        <color theme="1"/>
        <rFont val="Calibri"/>
        <family val="2"/>
        <scheme val="minor"/>
      </rPr>
      <t>- Project "Jongenheem" Maison Porte Ouverte</t>
    </r>
  </si>
  <si>
    <r>
      <rPr>
        <b/>
        <sz val="11"/>
        <color theme="1"/>
        <rFont val="Calibri"/>
        <family val="2"/>
        <scheme val="minor"/>
      </rPr>
      <t>Youth</t>
    </r>
    <r>
      <rPr>
        <sz val="11"/>
        <color theme="1"/>
        <rFont val="Calibri"/>
        <family val="2"/>
        <scheme val="minor"/>
      </rPr>
      <t xml:space="preserve">
Young men (10 - 18 years)</t>
    </r>
  </si>
  <si>
    <r>
      <rPr>
        <b/>
        <sz val="11"/>
        <color theme="1"/>
        <rFont val="Calibri"/>
        <family val="2"/>
        <scheme val="minor"/>
      </rPr>
      <t>Construction of a reception center</t>
    </r>
    <r>
      <rPr>
        <sz val="11"/>
        <color theme="1"/>
        <rFont val="Calibri"/>
        <family val="2"/>
        <scheme val="minor"/>
      </rPr>
      <t xml:space="preserve">
</t>
    </r>
    <r>
      <rPr>
        <i/>
        <sz val="11"/>
        <color theme="1"/>
        <rFont val="Calibri"/>
        <family val="2"/>
        <scheme val="minor"/>
      </rPr>
      <t>-  Project "Tandel-Fouhren" (Municipality &amp; Arcus ASBL)</t>
    </r>
  </si>
  <si>
    <r>
      <rPr>
        <b/>
        <sz val="11"/>
        <color theme="1"/>
        <rFont val="Calibri"/>
        <family val="2"/>
        <scheme val="minor"/>
      </rPr>
      <t xml:space="preserve">Youth
</t>
    </r>
    <r>
      <rPr>
        <sz val="11"/>
        <color theme="1"/>
        <rFont val="Calibri"/>
        <family val="2"/>
        <scheme val="minor"/>
      </rPr>
      <t xml:space="preserve"> (12 - 27 years)</t>
    </r>
  </si>
  <si>
    <r>
      <rPr>
        <b/>
        <sz val="11"/>
        <color theme="1"/>
        <rFont val="Calibri"/>
        <family val="2"/>
        <scheme val="minor"/>
      </rPr>
      <t>Ind. 1</t>
    </r>
    <r>
      <rPr>
        <sz val="11"/>
        <color theme="1"/>
        <rFont val="Calibri"/>
        <family val="2"/>
        <scheme val="minor"/>
      </rPr>
      <t xml:space="preserve">
Expected # of housing units</t>
    </r>
  </si>
  <si>
    <r>
      <rPr>
        <b/>
        <sz val="11"/>
        <color theme="1"/>
        <rFont val="Calibri"/>
        <family val="2"/>
        <scheme val="minor"/>
      </rPr>
      <t>Ind. 2</t>
    </r>
    <r>
      <rPr>
        <sz val="11"/>
        <color theme="1"/>
        <rFont val="Calibri"/>
        <family val="2"/>
        <scheme val="minor"/>
      </rPr>
      <t xml:space="preserve">
# of finished housing units</t>
    </r>
  </si>
  <si>
    <r>
      <rPr>
        <b/>
        <sz val="11"/>
        <color theme="1"/>
        <rFont val="Calibri"/>
        <family val="2"/>
        <scheme val="minor"/>
      </rPr>
      <t>Ind. 3</t>
    </r>
    <r>
      <rPr>
        <sz val="11"/>
        <color theme="1"/>
        <rFont val="Calibri"/>
        <family val="2"/>
        <scheme val="minor"/>
      </rPr>
      <t xml:space="preserve">
Expected # of beneficiairies</t>
    </r>
  </si>
  <si>
    <r>
      <rPr>
        <b/>
        <sz val="12"/>
        <color theme="1"/>
        <rFont val="Calibri"/>
        <family val="2"/>
        <scheme val="minor"/>
      </rPr>
      <t xml:space="preserve">EE1: Floor space [m2]/ EPC AA-BB, NZEB standard
</t>
    </r>
    <r>
      <rPr>
        <b/>
        <i/>
        <sz val="12"/>
        <color theme="6" tint="-0.249977111117893"/>
        <rFont val="Calibri"/>
        <family val="2"/>
        <scheme val="minor"/>
      </rPr>
      <t>Multifamily houses, guidance:</t>
    </r>
    <r>
      <rPr>
        <b/>
        <sz val="11"/>
        <color theme="1"/>
        <rFont val="Calibri"/>
        <family val="2"/>
        <scheme val="minor"/>
      </rPr>
      <t xml:space="preserve">
</t>
    </r>
    <r>
      <rPr>
        <sz val="11"/>
        <color theme="6" tint="-0.499984740745262"/>
        <rFont val="Calibri"/>
        <family val="2"/>
        <scheme val="minor"/>
      </rPr>
      <t>A: Primary Energy Demand (PED), ca. &lt;=45 kWh/(m</t>
    </r>
    <r>
      <rPr>
        <vertAlign val="superscript"/>
        <sz val="11"/>
        <color theme="6" tint="-0.499984740745262"/>
        <rFont val="Calibri"/>
        <family val="2"/>
        <scheme val="minor"/>
      </rPr>
      <t>2</t>
    </r>
    <r>
      <rPr>
        <sz val="11"/>
        <color theme="6" tint="-0.499984740745262"/>
        <rFont val="Calibri"/>
        <family val="2"/>
        <scheme val="minor"/>
      </rPr>
      <t xml:space="preserve"> yr)
B: Primary Energy Demand (PED), ca. &lt;=75 kWh/(m2 yr)
A: Thermal Insulation (TI). Heating demand, ca. &lt; =14 kWh/(m2 yr) 
B:  Thermal Insulation (TI). Heating demand, ca. &lt; =27 kWh/(m2 yr) 
A:CO2 Emissions, ca. &lt;= 10 kg CO</t>
    </r>
    <r>
      <rPr>
        <vertAlign val="subscript"/>
        <sz val="11"/>
        <color theme="6" tint="-0.499984740745262"/>
        <rFont val="Calibri"/>
        <family val="2"/>
        <scheme val="minor"/>
      </rPr>
      <t>2</t>
    </r>
    <r>
      <rPr>
        <sz val="11"/>
        <color theme="6" tint="-0.499984740745262"/>
        <rFont val="Calibri"/>
        <family val="2"/>
        <scheme val="minor"/>
      </rPr>
      <t>/(m2 yr)
B: CO2 Emissions, ca. &lt;= 17 kg CO2/(m2 yr)</t>
    </r>
  </si>
  <si>
    <r>
      <t>ECM1: CO</t>
    </r>
    <r>
      <rPr>
        <b/>
        <vertAlign val="subscript"/>
        <sz val="12"/>
        <color theme="1"/>
        <rFont val="Calibri"/>
        <family val="2"/>
        <scheme val="minor"/>
      </rPr>
      <t>2</t>
    </r>
    <r>
      <rPr>
        <b/>
        <sz val="12"/>
        <color theme="1"/>
        <rFont val="Calibri"/>
        <family val="2"/>
        <scheme val="minor"/>
      </rPr>
      <t>e emissions</t>
    </r>
  </si>
  <si>
    <r>
      <t xml:space="preserve">Energy performance certificate (EPC) classes
</t>
    </r>
    <r>
      <rPr>
        <sz val="11"/>
        <color theme="1"/>
        <rFont val="Calibri"/>
        <family val="2"/>
        <scheme val="minor"/>
      </rPr>
      <t>PED  TI  CO</t>
    </r>
    <r>
      <rPr>
        <vertAlign val="subscript"/>
        <sz val="11"/>
        <color theme="1"/>
        <rFont val="Calibri"/>
        <family val="2"/>
        <scheme val="minor"/>
      </rPr>
      <t>2</t>
    </r>
  </si>
  <si>
    <r>
      <t xml:space="preserve">Floor space 
</t>
    </r>
    <r>
      <rPr>
        <sz val="11"/>
        <color theme="1"/>
        <rFont val="Calibri"/>
        <family val="2"/>
        <scheme val="minor"/>
      </rPr>
      <t>used for energetic reference in EPC</t>
    </r>
    <r>
      <rPr>
        <b/>
        <sz val="11"/>
        <color theme="1"/>
        <rFont val="Calibri"/>
        <family val="2"/>
        <scheme val="minor"/>
      </rPr>
      <t xml:space="preserve">
m</t>
    </r>
    <r>
      <rPr>
        <b/>
        <vertAlign val="superscript"/>
        <sz val="11"/>
        <color theme="1"/>
        <rFont val="Calibri"/>
        <family val="2"/>
        <scheme val="minor"/>
      </rPr>
      <t>2</t>
    </r>
  </si>
  <si>
    <r>
      <t>tCO</t>
    </r>
    <r>
      <rPr>
        <b/>
        <vertAlign val="subscript"/>
        <sz val="12"/>
        <color theme="1"/>
        <rFont val="Calibri"/>
        <family val="2"/>
        <scheme val="minor"/>
      </rPr>
      <t>2</t>
    </r>
    <r>
      <rPr>
        <b/>
        <sz val="12"/>
        <color theme="1"/>
        <rFont val="Calibri"/>
        <family val="2"/>
        <scheme val="minor"/>
      </rPr>
      <t>e per year</t>
    </r>
  </si>
  <si>
    <t>Lux. Ministry of Housing</t>
  </si>
  <si>
    <t>Absolut (valid for 10 years)</t>
  </si>
  <si>
    <t>ML</t>
  </si>
  <si>
    <r>
      <rPr>
        <b/>
        <sz val="11"/>
        <color theme="1"/>
        <rFont val="Calibri"/>
        <family val="2"/>
        <scheme val="minor"/>
      </rPr>
      <t>Construction of an innovative and sustainable village "Elmen": 292 rental units and 96 properties in Kehlen/Olm</t>
    </r>
    <r>
      <rPr>
        <sz val="11"/>
        <color theme="1"/>
        <rFont val="Calibri"/>
        <family val="2"/>
        <scheme val="minor"/>
      </rPr>
      <t xml:space="preserve">
</t>
    </r>
    <r>
      <rPr>
        <i/>
        <sz val="11"/>
        <color theme="1"/>
        <rFont val="Calibri"/>
        <family val="2"/>
        <scheme val="minor"/>
      </rPr>
      <t>- Société Nationale des Habitations à Bon Marché - 030</t>
    </r>
  </si>
  <si>
    <t>Extending the social and affordable
housing supply</t>
  </si>
  <si>
    <r>
      <rPr>
        <b/>
        <sz val="11"/>
        <color theme="1"/>
        <rFont val="Calibri"/>
        <family val="2"/>
        <scheme val="minor"/>
      </rPr>
      <t xml:space="preserve">SDG 11: </t>
    </r>
    <r>
      <rPr>
        <sz val="11"/>
        <color theme="1"/>
        <rFont val="Calibri"/>
        <family val="2"/>
        <scheme val="minor"/>
      </rPr>
      <t>11.1, 11.3</t>
    </r>
  </si>
  <si>
    <t>Low income persons</t>
  </si>
  <si>
    <t>AAA</t>
  </si>
  <si>
    <t>BBB</t>
  </si>
  <si>
    <t>BBA</t>
  </si>
  <si>
    <t>ABA</t>
  </si>
  <si>
    <t>ACA</t>
  </si>
  <si>
    <r>
      <rPr>
        <b/>
        <sz val="11"/>
        <color theme="1"/>
        <rFont val="Calibri"/>
        <family val="2"/>
        <scheme val="minor"/>
      </rPr>
      <t>Governmental acquisition of land for the construction of sustainable housing targeting low income persons</t>
    </r>
    <r>
      <rPr>
        <sz val="11"/>
        <color theme="1"/>
        <rFont val="Calibri"/>
        <family val="2"/>
        <scheme val="minor"/>
      </rPr>
      <t xml:space="preserve">
- Luxembourg Housing Fund &amp; Société Nationale des Habitations à Bon Marché</t>
    </r>
  </si>
  <si>
    <r>
      <rPr>
        <b/>
        <sz val="11"/>
        <color theme="1"/>
        <rFont val="Calibri"/>
        <family val="2"/>
        <scheme val="minor"/>
      </rPr>
      <t>Construction of a care home for the elderly</t>
    </r>
    <r>
      <rPr>
        <sz val="11"/>
        <color theme="1"/>
        <rFont val="Calibri"/>
        <family val="2"/>
        <scheme val="minor"/>
      </rPr>
      <t xml:space="preserve">
</t>
    </r>
    <r>
      <rPr>
        <i/>
        <sz val="11"/>
        <color theme="1"/>
        <rFont val="Calibri"/>
        <family val="2"/>
        <scheme val="minor"/>
      </rPr>
      <t>- in Differdange</t>
    </r>
  </si>
  <si>
    <r>
      <rPr>
        <b/>
        <sz val="11"/>
        <color theme="1"/>
        <rFont val="Calibri"/>
        <family val="2"/>
        <scheme val="minor"/>
      </rPr>
      <t>Construction, renovation and transformation of different properties to create a new residential home and day center for persons with disabilities</t>
    </r>
    <r>
      <rPr>
        <sz val="11"/>
        <color theme="1"/>
        <rFont val="Calibri"/>
        <family val="2"/>
        <scheme val="minor"/>
      </rPr>
      <t xml:space="preserve">
</t>
    </r>
    <r>
      <rPr>
        <i/>
        <sz val="11"/>
        <color theme="1"/>
        <rFont val="Calibri"/>
        <family val="2"/>
        <scheme val="minor"/>
      </rPr>
      <t xml:space="preserve">- in Ettelbrück </t>
    </r>
  </si>
  <si>
    <r>
      <rPr>
        <b/>
        <sz val="11"/>
        <color theme="1"/>
        <rFont val="Calibri"/>
        <family val="2"/>
        <scheme val="minor"/>
      </rPr>
      <t xml:space="preserve">Obstetrics Maternity and Gynecology Center
</t>
    </r>
    <r>
      <rPr>
        <i/>
        <sz val="11"/>
        <color theme="1"/>
        <rFont val="Calibri"/>
        <family val="2"/>
        <scheme val="minor"/>
      </rPr>
      <t>- Centre Hospitalier de Luxembourg (CHL)</t>
    </r>
  </si>
  <si>
    <r>
      <rPr>
        <b/>
        <sz val="11"/>
        <rFont val="Calibri"/>
        <family val="2"/>
        <scheme val="minor"/>
      </rPr>
      <t xml:space="preserve">Construction of a modular building with specialized pediatric beds *
</t>
    </r>
    <r>
      <rPr>
        <i/>
        <sz val="11"/>
        <rFont val="Calibri"/>
        <family val="2"/>
        <scheme val="minor"/>
      </rPr>
      <t>- Centre Hospitalier de Luxembourg (CHL)</t>
    </r>
  </si>
  <si>
    <r>
      <rPr>
        <b/>
        <sz val="11"/>
        <color theme="1"/>
        <rFont val="Calibri"/>
        <family val="2"/>
        <scheme val="minor"/>
      </rPr>
      <t xml:space="preserve">New construction for the CHL Hospital and the National Institute of Cardiac Surgery and Interventional Cardiology (INCCI)
</t>
    </r>
    <r>
      <rPr>
        <i/>
        <sz val="11"/>
        <color theme="1"/>
        <rFont val="Calibri"/>
        <family val="2"/>
        <scheme val="minor"/>
      </rPr>
      <t>- Centre Hospitalier de Luxembourg&amp; INCCI</t>
    </r>
  </si>
  <si>
    <r>
      <rPr>
        <b/>
        <sz val="11"/>
        <color theme="1"/>
        <rFont val="Calibri"/>
        <family val="2"/>
        <scheme val="minor"/>
      </rPr>
      <t xml:space="preserve">Extension of the national service of juvenile psychiatry
</t>
    </r>
    <r>
      <rPr>
        <i/>
        <sz val="11"/>
        <color theme="1"/>
        <rFont val="Calibri"/>
        <family val="2"/>
        <scheme val="minor"/>
      </rPr>
      <t>- Hopitaux Robert Schuman - Kirchberg</t>
    </r>
  </si>
  <si>
    <r>
      <rPr>
        <b/>
        <sz val="11"/>
        <color theme="1"/>
        <rFont val="Calibri"/>
        <family val="2"/>
        <scheme val="minor"/>
      </rPr>
      <t xml:space="preserve">Construction of a medical center with 10 single maternity rooms, 1 endoscopy room and 1 outpatient medical-technical unit
</t>
    </r>
    <r>
      <rPr>
        <i/>
        <sz val="11"/>
        <color theme="1"/>
        <rFont val="Calibri"/>
        <family val="2"/>
        <scheme val="minor"/>
      </rPr>
      <t>- Hopitaux Robert Schuman - Kirchberg &amp; Clinique Bohler</t>
    </r>
  </si>
  <si>
    <r>
      <rPr>
        <b/>
        <sz val="11"/>
        <color theme="1"/>
        <rFont val="Calibri"/>
        <family val="2"/>
        <scheme val="minor"/>
      </rPr>
      <t xml:space="preserve">New construction with 4 care units, a day hospital and radiology
</t>
    </r>
    <r>
      <rPr>
        <i/>
        <sz val="11"/>
        <color theme="1"/>
        <rFont val="Calibri"/>
        <family val="2"/>
        <scheme val="minor"/>
      </rPr>
      <t>- Hopitaux Robert Schuman - Zithaklinik</t>
    </r>
  </si>
  <si>
    <r>
      <t>Construction of a therapeutic center for adolescents in Putscheid</t>
    </r>
    <r>
      <rPr>
        <sz val="11"/>
        <color theme="1"/>
        <rFont val="Calibri"/>
        <family val="2"/>
        <scheme val="minor"/>
      </rPr>
      <t xml:space="preserve"> 
</t>
    </r>
    <r>
      <rPr>
        <i/>
        <sz val="11"/>
        <color theme="1"/>
        <rFont val="Calibri"/>
        <family val="2"/>
        <scheme val="minor"/>
      </rPr>
      <t>- Centre Hospitalier Neuro-Psychiatrique</t>
    </r>
  </si>
  <si>
    <r>
      <rPr>
        <b/>
        <sz val="11"/>
        <color theme="1"/>
        <rFont val="Calibri"/>
        <family val="2"/>
        <scheme val="minor"/>
      </rPr>
      <t xml:space="preserve">Construction of the new hospital "Südspidol"
</t>
    </r>
    <r>
      <rPr>
        <i/>
        <sz val="11"/>
        <color theme="1"/>
        <rFont val="Calibri"/>
        <family val="2"/>
        <scheme val="minor"/>
      </rPr>
      <t>- Centre Hospitalier Emile Mayrisch (CHEM) - Südspidol</t>
    </r>
  </si>
  <si>
    <r>
      <rPr>
        <b/>
        <sz val="11"/>
        <color theme="1"/>
        <rFont val="Calibri"/>
        <family val="2"/>
        <scheme val="minor"/>
      </rPr>
      <t>Extention of the CHEM "Altbau 2" *</t>
    </r>
    <r>
      <rPr>
        <sz val="11"/>
        <color theme="1"/>
        <rFont val="Calibri"/>
        <family val="2"/>
        <scheme val="minor"/>
      </rPr>
      <t xml:space="preserve">
</t>
    </r>
    <r>
      <rPr>
        <i/>
        <sz val="11"/>
        <color theme="1"/>
        <rFont val="Calibri"/>
        <family val="2"/>
        <scheme val="minor"/>
      </rPr>
      <t>- Centre Hospitalier Emile Mayrisch (CHEM)</t>
    </r>
  </si>
  <si>
    <r>
      <rPr>
        <b/>
        <sz val="11"/>
        <color theme="1"/>
        <rFont val="Calibri"/>
        <family val="2"/>
        <scheme val="minor"/>
      </rPr>
      <t xml:space="preserve">Construction of an innovative and sustainable village "Elmen": 292 rental units and 96 properties in Kehlen/Olm
</t>
    </r>
    <r>
      <rPr>
        <i/>
        <sz val="11"/>
        <color theme="1"/>
        <rFont val="Calibri"/>
        <family val="2"/>
        <scheme val="minor"/>
      </rPr>
      <t>- Société Nationale des Habitations à Bon Marché - 030</t>
    </r>
  </si>
  <si>
    <r>
      <rPr>
        <b/>
        <sz val="11"/>
        <color theme="1"/>
        <rFont val="Calibri"/>
        <family val="2"/>
        <scheme val="minor"/>
      </rPr>
      <t xml:space="preserve">Construction of new properties with 117 rental units and 32 units dedicated for beneficiairies of individual housing allowances in Mamer *
</t>
    </r>
    <r>
      <rPr>
        <i/>
        <sz val="11"/>
        <color theme="1"/>
        <rFont val="Calibri"/>
        <family val="2"/>
        <scheme val="minor"/>
      </rPr>
      <t>- Luxembourg Housing Fund - 067</t>
    </r>
  </si>
  <si>
    <r>
      <rPr>
        <b/>
        <sz val="11"/>
        <color theme="1"/>
        <rFont val="Calibri"/>
        <family val="2"/>
        <scheme val="minor"/>
      </rPr>
      <t>Construction of new properties with 117 rental units and 32 units dedicated for beneficiairies of individual housing allowances in Mamer *</t>
    </r>
    <r>
      <rPr>
        <sz val="11"/>
        <color theme="1"/>
        <rFont val="Calibri"/>
        <family val="2"/>
        <scheme val="minor"/>
      </rPr>
      <t xml:space="preserve">
</t>
    </r>
    <r>
      <rPr>
        <i/>
        <sz val="11"/>
        <color theme="1"/>
        <rFont val="Calibri"/>
        <family val="2"/>
        <scheme val="minor"/>
      </rPr>
      <t>- Luxembourg Housing Fund - 067</t>
    </r>
  </si>
  <si>
    <t xml:space="preserve">Secondary environmental objectives: Climate change adaptation EO_2 (flood control), pollution prevention and control EO_5 &amp; sustainable use and protection 
of water EO_3 (river water quality) </t>
  </si>
  <si>
    <t>LUXEMBOURG SUSTAINABILITY BOND REPORT 2018-2020</t>
  </si>
  <si>
    <t>September 2021</t>
  </si>
  <si>
    <t>Allocation Summary</t>
  </si>
  <si>
    <t>Low Carbon Transport</t>
  </si>
  <si>
    <t>Protection of the Environment</t>
  </si>
  <si>
    <t>Access to essential services - Social Inclusion</t>
  </si>
  <si>
    <t>Eligible categories</t>
  </si>
  <si>
    <r>
      <rPr>
        <b/>
        <sz val="11"/>
        <color theme="1"/>
        <rFont val="Calibri"/>
        <family val="2"/>
        <scheme val="minor"/>
      </rPr>
      <t>Luxembourg Tram (Luxtram)</t>
    </r>
    <r>
      <rPr>
        <sz val="11"/>
        <color theme="1"/>
        <rFont val="Calibri"/>
        <family val="2"/>
        <scheme val="minor"/>
      </rPr>
      <t xml:space="preserve">
</t>
    </r>
    <r>
      <rPr>
        <i/>
        <sz val="11"/>
        <color theme="1"/>
        <rFont val="Calibri"/>
        <family val="2"/>
        <scheme val="minor"/>
      </rPr>
      <t>- in Luxembourg City</t>
    </r>
  </si>
  <si>
    <r>
      <rPr>
        <b/>
        <sz val="11"/>
        <color theme="1"/>
        <rFont val="Calibri"/>
        <family val="2"/>
        <scheme val="minor"/>
      </rPr>
      <t>SDG 11:</t>
    </r>
    <r>
      <rPr>
        <sz val="11"/>
        <color theme="1"/>
        <rFont val="Calibri"/>
        <family val="2"/>
        <scheme val="minor"/>
      </rPr>
      <t xml:space="preserve"> 11.2, 11.3, 11.6</t>
    </r>
    <r>
      <rPr>
        <b/>
        <sz val="11"/>
        <color theme="1"/>
        <rFont val="Calibri"/>
        <family val="2"/>
        <scheme val="minor"/>
      </rPr>
      <t/>
    </r>
  </si>
  <si>
    <t>Total of all projects</t>
  </si>
  <si>
    <r>
      <rPr>
        <b/>
        <sz val="11"/>
        <color theme="1"/>
        <rFont val="Calibri"/>
        <family val="2"/>
        <scheme val="minor"/>
      </rPr>
      <t>SDG 15:</t>
    </r>
    <r>
      <rPr>
        <sz val="11"/>
        <color theme="1"/>
        <rFont val="Calibri"/>
        <family val="2"/>
        <scheme val="minor"/>
      </rPr>
      <t xml:space="preserve"> 15.1, 15.5, 15.8</t>
    </r>
  </si>
  <si>
    <t>SDG 3</t>
  </si>
  <si>
    <r>
      <rPr>
        <b/>
        <sz val="11"/>
        <color theme="1"/>
        <rFont val="Calibri"/>
        <family val="2"/>
        <scheme val="minor"/>
      </rPr>
      <t>SDG 10:</t>
    </r>
    <r>
      <rPr>
        <sz val="11"/>
        <color theme="1"/>
        <rFont val="Calibri"/>
        <family val="2"/>
        <scheme val="minor"/>
      </rPr>
      <t xml:space="preserve"> 10.2, 10.3, 10.4</t>
    </r>
  </si>
  <si>
    <r>
      <t>TCM6: Avoided CO</t>
    </r>
    <r>
      <rPr>
        <vertAlign val="subscript"/>
        <sz val="11"/>
        <rFont val="Calibri"/>
        <family val="2"/>
        <scheme val="minor"/>
      </rPr>
      <t>2</t>
    </r>
    <r>
      <rPr>
        <sz val="11"/>
        <rFont val="Calibri"/>
        <family val="2"/>
        <scheme val="minor"/>
      </rPr>
      <t xml:space="preserve">e emissions due to modal shift in passenger transport
</t>
    </r>
    <r>
      <rPr>
        <i/>
        <sz val="11"/>
        <rFont val="Calibri"/>
        <family val="2"/>
        <scheme val="minor"/>
      </rPr>
      <t>tank-to-wheel emissions</t>
    </r>
    <r>
      <rPr>
        <sz val="11"/>
        <rFont val="Calibri"/>
        <family val="2"/>
        <scheme val="minor"/>
      </rPr>
      <t xml:space="preserve">
</t>
    </r>
    <r>
      <rPr>
        <i/>
        <sz val="11"/>
        <rFont val="Calibri"/>
        <family val="2"/>
        <scheme val="minor"/>
      </rPr>
      <t>Baseline: Project is not realised and initial situation persists with changing vehicle fleet over years</t>
    </r>
  </si>
  <si>
    <r>
      <t>Extension of the national service of juvenile psychiatry</t>
    </r>
    <r>
      <rPr>
        <sz val="11"/>
        <color theme="1"/>
        <rFont val="Calibri"/>
        <family val="2"/>
        <scheme val="minor"/>
      </rPr>
      <t xml:space="preserve">
</t>
    </r>
    <r>
      <rPr>
        <i/>
        <sz val="11"/>
        <color theme="1"/>
        <rFont val="Calibri"/>
        <family val="2"/>
        <scheme val="minor"/>
      </rPr>
      <t>- Hopitaux Robert Schuman - Kirchberg</t>
    </r>
  </si>
  <si>
    <t>Affordable Housing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</si>
</sst>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0&quot;€&quot;;[Red]\-#,##0&quot;€&quot;"/>
    <numFmt numFmtId="44" formatCode="_-* #,##0.00&quot;€&quot;_-;\-* #,##0.00&quot;€&quot;_-;_-* &quot;-&quot;??&quot;€&quot;_-;_-@_-"/>
    <numFmt numFmtId="43" formatCode="_-* #,##0.00_-;\-* #,##0.00_-;_-* &quot;-&quot;??_-;_-@_-"/>
    <numFmt numFmtId="164" formatCode="_-* #,##0.00_€_-;\-* #,##0.00_€_-;_-* &quot;-&quot;??_€_-;_-@_-"/>
    <numFmt numFmtId="165" formatCode="_-* #,##0&quot;€&quot;_-;\-* #,##0&quot;€&quot;_-;_-* &quot;-&quot;??&quot;€&quot;_-;_-@_-"/>
    <numFmt numFmtId="166" formatCode="_-* #,##0_-;\-* #,##0_-;_-* &quot;-&quot;??_-;_-@_-"/>
    <numFmt numFmtId="167" formatCode="_-* #,##0.000_€_-;\-* #,##0.000_€_-;_-* &quot;-&quot;??_€_-;_-@_-"/>
    <numFmt numFmtId="168" formatCode="0.0%"/>
    <numFmt numFmtId="169" formatCode="_ * #,##0.00_ ;_ * \-#,##0.00_ ;_ * &quot;-&quot;??_ ;_ @_ "/>
    <numFmt numFmtId="170" formatCode="#,##0&quot;€&quot;"/>
  </numFmts>
  <fonts count="80" x14ac:knownFonts="1">
    <font>
      <sz val="11"/>
      <color theme="1"/>
      <name val="Calibri"/>
      <family val="2"/>
      <scheme val="minor"/>
    </font>
    <font>
      <sz val="11"/>
      <color theme="1"/>
      <name val="Calibri"/>
      <family val="2"/>
      <scheme val="minor"/>
    </font>
    <font>
      <b/>
      <sz val="11"/>
      <color theme="0"/>
      <name val="Calibri"/>
      <family val="2"/>
      <scheme val="minor"/>
    </font>
    <font>
      <sz val="11"/>
      <name val="Calibri"/>
      <family val="2"/>
      <scheme val="minor"/>
    </font>
    <font>
      <b/>
      <sz val="26"/>
      <color theme="5" tint="-0.249977111117893"/>
      <name val="Calibri"/>
      <family val="2"/>
      <scheme val="minor"/>
    </font>
    <font>
      <b/>
      <sz val="26"/>
      <color theme="9" tint="-0.499984740745262"/>
      <name val="Calibri"/>
      <family val="2"/>
      <scheme val="minor"/>
    </font>
    <font>
      <sz val="16"/>
      <color theme="9" tint="-0.499984740745262"/>
      <name val="Calibri"/>
      <family val="2"/>
      <scheme val="minor"/>
    </font>
    <font>
      <b/>
      <sz val="10"/>
      <color theme="9" tint="-0.499984740745262"/>
      <name val="Arial"/>
      <family val="2"/>
    </font>
    <font>
      <sz val="11"/>
      <color rgb="FFFF0000"/>
      <name val="Calibri"/>
      <family val="2"/>
      <scheme val="minor"/>
    </font>
    <font>
      <b/>
      <sz val="11"/>
      <color theme="1"/>
      <name val="Calibri"/>
      <family val="2"/>
      <scheme val="minor"/>
    </font>
    <font>
      <b/>
      <sz val="11"/>
      <name val="Calibri"/>
      <family val="2"/>
      <scheme val="minor"/>
    </font>
    <font>
      <i/>
      <sz val="11"/>
      <color theme="1"/>
      <name val="Calibri"/>
      <family val="2"/>
      <scheme val="minor"/>
    </font>
    <font>
      <i/>
      <sz val="11"/>
      <name val="Calibri"/>
      <family val="2"/>
      <scheme val="minor"/>
    </font>
    <font>
      <sz val="12"/>
      <color rgb="FF2962FF"/>
      <name val="Arial"/>
      <family val="2"/>
    </font>
    <font>
      <sz val="11"/>
      <color theme="0"/>
      <name val="Calibri"/>
      <family val="2"/>
      <scheme val="minor"/>
    </font>
    <font>
      <b/>
      <sz val="12"/>
      <color theme="8" tint="-0.249977111117893"/>
      <name val="Calibri"/>
      <family val="2"/>
      <scheme val="minor"/>
    </font>
    <font>
      <b/>
      <sz val="11"/>
      <color theme="9" tint="-0.249977111117893"/>
      <name val="Calibri"/>
      <family val="2"/>
      <scheme val="minor"/>
    </font>
    <font>
      <b/>
      <sz val="11"/>
      <color theme="9" tint="-0.499984740745262"/>
      <name val="Calibri"/>
      <family val="2"/>
      <scheme val="minor"/>
    </font>
    <font>
      <b/>
      <sz val="11"/>
      <name val="Calibri"/>
      <family val="2"/>
    </font>
    <font>
      <b/>
      <sz val="11"/>
      <color rgb="FFFF0000"/>
      <name val="Calibri"/>
      <family val="2"/>
      <scheme val="minor"/>
    </font>
    <font>
      <sz val="12"/>
      <name val="Calibri"/>
      <family val="2"/>
      <scheme val="minor"/>
    </font>
    <font>
      <sz val="11"/>
      <color theme="2" tint="-0.499984740745262"/>
      <name val="Calibri"/>
      <family val="2"/>
      <scheme val="minor"/>
    </font>
    <font>
      <sz val="11"/>
      <name val="Calibri"/>
      <family val="2"/>
    </font>
    <font>
      <b/>
      <sz val="12"/>
      <name val="Calibri"/>
      <family val="2"/>
      <scheme val="minor"/>
    </font>
    <font>
      <sz val="11"/>
      <color theme="9" tint="-0.249977111117893"/>
      <name val="Calibri"/>
      <family val="2"/>
      <scheme val="minor"/>
    </font>
    <font>
      <sz val="11"/>
      <color theme="5" tint="-0.249977111117893"/>
      <name val="Calibri"/>
      <family val="2"/>
      <scheme val="minor"/>
    </font>
    <font>
      <u/>
      <sz val="11"/>
      <color theme="10"/>
      <name val="Calibri"/>
      <family val="2"/>
      <scheme val="minor"/>
    </font>
    <font>
      <sz val="11"/>
      <color theme="6" tint="-0.249977111117893"/>
      <name val="Calibri"/>
      <family val="2"/>
      <scheme val="minor"/>
    </font>
    <font>
      <b/>
      <sz val="14"/>
      <color theme="1"/>
      <name val="Calibri"/>
      <family val="2"/>
      <scheme val="minor"/>
    </font>
    <font>
      <b/>
      <i/>
      <sz val="11"/>
      <color theme="1"/>
      <name val="Calibri"/>
      <family val="2"/>
      <scheme val="minor"/>
    </font>
    <font>
      <sz val="11"/>
      <color theme="9" tint="-0.499984740745262"/>
      <name val="Calibri"/>
      <family val="2"/>
      <scheme val="minor"/>
    </font>
    <font>
      <b/>
      <sz val="9"/>
      <color indexed="81"/>
      <name val="Tahoma"/>
      <family val="2"/>
    </font>
    <font>
      <i/>
      <sz val="11"/>
      <name val="Calibri"/>
      <family val="2"/>
    </font>
    <font>
      <b/>
      <sz val="12"/>
      <color theme="1"/>
      <name val="Calibri"/>
      <family val="2"/>
      <scheme val="minor"/>
    </font>
    <font>
      <sz val="10"/>
      <name val="Calibri"/>
      <family val="2"/>
      <scheme val="minor"/>
    </font>
    <font>
      <sz val="9"/>
      <name val="Calibri"/>
      <family val="2"/>
      <scheme val="minor"/>
    </font>
    <font>
      <sz val="12"/>
      <color theme="9" tint="-0.499984740745262"/>
      <name val="Calibri"/>
      <family val="2"/>
      <scheme val="minor"/>
    </font>
    <font>
      <i/>
      <sz val="10"/>
      <color theme="1"/>
      <name val="Calibri"/>
      <family val="2"/>
      <scheme val="minor"/>
    </font>
    <font>
      <sz val="12"/>
      <color theme="1"/>
      <name val="Calibri"/>
      <family val="2"/>
      <scheme val="minor"/>
    </font>
    <font>
      <b/>
      <sz val="12"/>
      <color theme="0"/>
      <name val="Calibri"/>
      <family val="2"/>
      <scheme val="minor"/>
    </font>
    <font>
      <b/>
      <sz val="12"/>
      <color theme="0" tint="-4.9989318521683403E-2"/>
      <name val="Calibri"/>
      <family val="2"/>
      <scheme val="minor"/>
    </font>
    <font>
      <b/>
      <sz val="12"/>
      <color theme="9" tint="-0.499984740745262"/>
      <name val="Calibri"/>
      <family val="2"/>
      <scheme val="minor"/>
    </font>
    <font>
      <sz val="16"/>
      <color rgb="FFFF0000"/>
      <name val="Calibri"/>
      <family val="2"/>
      <scheme val="minor"/>
    </font>
    <font>
      <b/>
      <sz val="11"/>
      <color theme="5" tint="-0.249977111117893"/>
      <name val="Calibri"/>
      <family val="2"/>
      <scheme val="minor"/>
    </font>
    <font>
      <sz val="11"/>
      <color theme="6" tint="-0.499984740745262"/>
      <name val="Calibri"/>
      <family val="2"/>
      <scheme val="minor"/>
    </font>
    <font>
      <b/>
      <sz val="11"/>
      <color theme="5"/>
      <name val="Calibri"/>
      <family val="2"/>
      <scheme val="minor"/>
    </font>
    <font>
      <sz val="11"/>
      <color theme="5"/>
      <name val="Calibri"/>
      <family val="2"/>
      <scheme val="minor"/>
    </font>
    <font>
      <sz val="10"/>
      <color theme="1"/>
      <name val="Calibri"/>
      <family val="2"/>
      <scheme val="minor"/>
    </font>
    <font>
      <b/>
      <sz val="10"/>
      <color theme="1"/>
      <name val="Calibri"/>
      <family val="2"/>
      <scheme val="minor"/>
    </font>
    <font>
      <b/>
      <sz val="36"/>
      <color theme="9" tint="-0.499984740745262"/>
      <name val="Calibri"/>
      <family val="2"/>
      <scheme val="minor"/>
    </font>
    <font>
      <b/>
      <sz val="36"/>
      <color theme="5" tint="-0.249977111117893"/>
      <name val="Calibri"/>
      <family val="2"/>
      <scheme val="minor"/>
    </font>
    <font>
      <sz val="36"/>
      <color theme="1"/>
      <name val="Calibri"/>
      <family val="2"/>
      <scheme val="minor"/>
    </font>
    <font>
      <b/>
      <sz val="48"/>
      <color theme="5" tint="-0.249977111117893"/>
      <name val="Calibri"/>
      <family val="2"/>
      <scheme val="minor"/>
    </font>
    <font>
      <b/>
      <sz val="20"/>
      <color theme="9" tint="-0.499984740745262"/>
      <name val="Arial"/>
      <family val="2"/>
    </font>
    <font>
      <b/>
      <sz val="12"/>
      <color theme="9" tint="-0.499984740745262"/>
      <name val="Arial"/>
      <family val="2"/>
    </font>
    <font>
      <b/>
      <vertAlign val="superscript"/>
      <sz val="11"/>
      <color theme="1"/>
      <name val="Calibri"/>
      <family val="2"/>
      <scheme val="minor"/>
    </font>
    <font>
      <vertAlign val="subscript"/>
      <sz val="11"/>
      <color theme="1"/>
      <name val="Calibri"/>
      <family val="2"/>
      <scheme val="minor"/>
    </font>
    <font>
      <b/>
      <sz val="16"/>
      <color theme="9" tint="-0.499984740745262"/>
      <name val="Arial"/>
      <family val="2"/>
    </font>
    <font>
      <sz val="11"/>
      <color rgb="FF00B050"/>
      <name val="Calibri"/>
      <family val="2"/>
      <scheme val="minor"/>
    </font>
    <font>
      <b/>
      <i/>
      <sz val="12"/>
      <color theme="6" tint="-0.249977111117893"/>
      <name val="Calibri"/>
      <family val="2"/>
      <scheme val="minor"/>
    </font>
    <font>
      <vertAlign val="superscript"/>
      <sz val="11"/>
      <color theme="6" tint="-0.499984740745262"/>
      <name val="Calibri"/>
      <family val="2"/>
      <scheme val="minor"/>
    </font>
    <font>
      <vertAlign val="subscript"/>
      <sz val="11"/>
      <color theme="6" tint="-0.499984740745262"/>
      <name val="Calibri"/>
      <family val="2"/>
      <scheme val="minor"/>
    </font>
    <font>
      <b/>
      <vertAlign val="subscript"/>
      <sz val="12"/>
      <color theme="1"/>
      <name val="Calibri"/>
      <family val="2"/>
      <scheme val="minor"/>
    </font>
    <font>
      <sz val="11"/>
      <name val="Calibri Light"/>
      <family val="2"/>
    </font>
    <font>
      <b/>
      <vertAlign val="superscript"/>
      <sz val="11"/>
      <name val="Calibri"/>
      <family val="2"/>
      <scheme val="minor"/>
    </font>
    <font>
      <vertAlign val="superscript"/>
      <sz val="9"/>
      <name val="Calibri"/>
      <family val="2"/>
      <scheme val="minor"/>
    </font>
    <font>
      <b/>
      <sz val="9"/>
      <name val="Calibri"/>
      <family val="2"/>
      <scheme val="minor"/>
    </font>
    <font>
      <vertAlign val="superscript"/>
      <sz val="11"/>
      <name val="Calibri"/>
      <family val="2"/>
      <scheme val="minor"/>
    </font>
    <font>
      <vertAlign val="superscript"/>
      <sz val="11"/>
      <name val="Calibri"/>
      <family val="2"/>
    </font>
    <font>
      <i/>
      <sz val="11"/>
      <color theme="9" tint="-0.249977111117893"/>
      <name val="Calibri"/>
      <family val="2"/>
      <scheme val="minor"/>
    </font>
    <font>
      <b/>
      <sz val="16"/>
      <color theme="9" tint="-0.499984740745262"/>
      <name val="Calibri"/>
      <family val="2"/>
      <scheme val="minor"/>
    </font>
    <font>
      <b/>
      <sz val="10"/>
      <color indexed="81"/>
      <name val="Tahoma"/>
      <family val="2"/>
    </font>
    <font>
      <vertAlign val="subscript"/>
      <sz val="11"/>
      <name val="Calibri"/>
      <family val="2"/>
      <scheme val="minor"/>
    </font>
    <font>
      <b/>
      <sz val="11"/>
      <color theme="9" tint="-0.499984740745262"/>
      <name val="Arial"/>
      <family val="2"/>
    </font>
    <font>
      <sz val="11"/>
      <color rgb="FFC6591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u/>
      <sz val="16"/>
      <color theme="10"/>
      <name val="Calibri"/>
      <family val="2"/>
      <scheme val="minor"/>
    </font>
    <font>
      <b/>
      <u/>
      <sz val="18"/>
      <color theme="10"/>
      <name val="Calibri"/>
      <family val="2"/>
      <scheme val="minor"/>
    </font>
  </fonts>
  <fills count="18">
    <fill>
      <patternFill patternType="none"/>
    </fill>
    <fill>
      <patternFill patternType="gray125"/>
    </fill>
    <fill>
      <patternFill patternType="solid">
        <fgColor theme="8" tint="0.59999389629810485"/>
        <bgColor indexed="65"/>
      </patternFill>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5"/>
        <bgColor indexed="64"/>
      </patternFill>
    </fill>
    <fill>
      <patternFill patternType="solid">
        <fgColor theme="9" tint="-0.49998474074526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FFFFFF"/>
        <bgColor indexed="64"/>
      </patternFill>
    </fill>
  </fills>
  <borders count="8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style="thin">
        <color theme="0"/>
      </left>
      <right style="thin">
        <color theme="0"/>
      </right>
      <top style="thin">
        <color theme="0"/>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thin">
        <color indexed="64"/>
      </left>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theme="0"/>
      </left>
      <right/>
      <top/>
      <bottom/>
      <diagonal/>
    </border>
    <border>
      <left style="medium">
        <color theme="0"/>
      </left>
      <right/>
      <top/>
      <bottom/>
      <diagonal/>
    </border>
    <border>
      <left style="thin">
        <color theme="0"/>
      </left>
      <right style="thin">
        <color theme="0"/>
      </right>
      <top style="thin">
        <color theme="0"/>
      </top>
      <bottom style="medium">
        <color theme="0"/>
      </bottom>
      <diagonal/>
    </border>
    <border>
      <left style="thin">
        <color theme="0"/>
      </left>
      <right style="medium">
        <color theme="0"/>
      </right>
      <top/>
      <bottom/>
      <diagonal/>
    </border>
    <border>
      <left/>
      <right/>
      <top/>
      <bottom style="medium">
        <color indexed="64"/>
      </bottom>
      <diagonal/>
    </border>
    <border>
      <left/>
      <right/>
      <top style="thin">
        <color indexed="64"/>
      </top>
      <bottom/>
      <diagonal/>
    </border>
    <border>
      <left/>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s>
  <cellStyleXfs count="9">
    <xf numFmtId="0" fontId="0" fillId="0" borderId="0"/>
    <xf numFmtId="0" fontId="1" fillId="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148">
    <xf numFmtId="0" fontId="0" fillId="0" borderId="0" xfId="0"/>
    <xf numFmtId="0" fontId="0" fillId="4" borderId="0" xfId="0" applyFill="1"/>
    <xf numFmtId="0" fontId="0" fillId="4" borderId="0" xfId="0" applyFill="1" applyAlignment="1">
      <alignment horizontal="center"/>
    </xf>
    <xf numFmtId="0" fontId="0" fillId="4" borderId="5" xfId="0" applyFill="1" applyBorder="1"/>
    <xf numFmtId="0" fontId="0" fillId="4" borderId="7" xfId="0" applyFill="1" applyBorder="1" applyAlignment="1">
      <alignment horizontal="center" vertical="center"/>
    </xf>
    <xf numFmtId="0" fontId="0" fillId="4" borderId="0" xfId="0" applyFill="1" applyAlignment="1">
      <alignment horizontal="center" vertical="center"/>
    </xf>
    <xf numFmtId="0" fontId="0" fillId="4" borderId="0" xfId="0" applyFill="1" applyAlignment="1">
      <alignment vertical="center" wrapText="1"/>
    </xf>
    <xf numFmtId="0" fontId="0" fillId="4" borderId="0" xfId="0" applyFill="1" applyAlignment="1">
      <alignment horizontal="left" vertical="center" wrapText="1"/>
    </xf>
    <xf numFmtId="0" fontId="7" fillId="4" borderId="0" xfId="0" applyFont="1" applyFill="1" applyAlignment="1">
      <alignment horizontal="left" vertical="top"/>
    </xf>
    <xf numFmtId="0" fontId="5" fillId="4" borderId="0" xfId="0" applyFont="1" applyFill="1" applyAlignment="1">
      <alignment vertical="center"/>
    </xf>
    <xf numFmtId="0" fontId="6" fillId="4" borderId="0" xfId="0" applyFont="1" applyFill="1" applyAlignment="1">
      <alignment vertical="center"/>
    </xf>
    <xf numFmtId="0" fontId="0" fillId="4" borderId="6" xfId="0" applyFill="1" applyBorder="1" applyAlignment="1">
      <alignment horizontal="center" vertical="center"/>
    </xf>
    <xf numFmtId="0" fontId="0" fillId="4" borderId="15" xfId="0" applyFill="1" applyBorder="1" applyAlignment="1">
      <alignment horizontal="center" vertical="center"/>
    </xf>
    <xf numFmtId="0" fontId="0" fillId="4" borderId="17" xfId="0" applyFill="1" applyBorder="1"/>
    <xf numFmtId="0" fontId="0" fillId="4" borderId="4" xfId="0" applyFill="1" applyBorder="1"/>
    <xf numFmtId="0" fontId="8" fillId="4" borderId="0" xfId="0" applyFont="1" applyFill="1"/>
    <xf numFmtId="0" fontId="9" fillId="4" borderId="0" xfId="0" applyFont="1" applyFill="1" applyAlignment="1">
      <alignment horizontal="center" vertical="center" wrapText="1"/>
    </xf>
    <xf numFmtId="0" fontId="4" fillId="4" borderId="0" xfId="0" applyFont="1" applyFill="1" applyAlignment="1">
      <alignment vertical="center"/>
    </xf>
    <xf numFmtId="0" fontId="4" fillId="4" borderId="0" xfId="0" applyFont="1" applyFill="1" applyAlignment="1">
      <alignment horizontal="center" vertical="center"/>
    </xf>
    <xf numFmtId="0" fontId="6" fillId="4" borderId="0" xfId="0" applyFont="1" applyFill="1" applyAlignment="1">
      <alignment horizontal="center" vertical="center"/>
    </xf>
    <xf numFmtId="0" fontId="10" fillId="12" borderId="1" xfId="0" applyFont="1" applyFill="1" applyBorder="1" applyAlignment="1">
      <alignment horizontal="center" vertical="center" wrapText="1"/>
    </xf>
    <xf numFmtId="0" fontId="0" fillId="0" borderId="23" xfId="2" applyNumberFormat="1" applyFont="1" applyBorder="1" applyAlignment="1">
      <alignment horizontal="center" vertical="center"/>
    </xf>
    <xf numFmtId="0" fontId="0" fillId="0" borderId="15" xfId="2" applyNumberFormat="1" applyFont="1" applyBorder="1" applyAlignment="1">
      <alignment horizontal="center" vertical="center"/>
    </xf>
    <xf numFmtId="0" fontId="0" fillId="0" borderId="24" xfId="2" applyNumberFormat="1" applyFont="1" applyBorder="1" applyAlignment="1">
      <alignment horizontal="center" vertical="center"/>
    </xf>
    <xf numFmtId="0" fontId="4" fillId="4" borderId="0" xfId="0" applyFont="1" applyFill="1" applyAlignment="1">
      <alignment horizontal="center"/>
    </xf>
    <xf numFmtId="0" fontId="6" fillId="4" borderId="0" xfId="0" applyFont="1" applyFill="1" applyAlignment="1">
      <alignment horizontal="center"/>
    </xf>
    <xf numFmtId="0" fontId="0" fillId="0" borderId="26" xfId="2" applyNumberFormat="1" applyFont="1" applyBorder="1" applyAlignment="1">
      <alignment horizontal="center" vertical="center"/>
    </xf>
    <xf numFmtId="2" fontId="0" fillId="4" borderId="0" xfId="0" applyNumberFormat="1" applyFill="1" applyAlignment="1">
      <alignment horizontal="center" vertical="center"/>
    </xf>
    <xf numFmtId="2" fontId="0" fillId="4" borderId="0" xfId="0" applyNumberFormat="1" applyFill="1" applyAlignment="1">
      <alignment horizontal="center"/>
    </xf>
    <xf numFmtId="2" fontId="4" fillId="4" borderId="0" xfId="0" applyNumberFormat="1" applyFont="1" applyFill="1" applyAlignment="1">
      <alignment horizontal="center" vertical="center"/>
    </xf>
    <xf numFmtId="2" fontId="6" fillId="4" borderId="0" xfId="0" applyNumberFormat="1" applyFont="1" applyFill="1" applyAlignment="1">
      <alignment horizontal="center" vertical="center"/>
    </xf>
    <xf numFmtId="9" fontId="0" fillId="4" borderId="0" xfId="3" applyFont="1" applyFill="1" applyAlignment="1">
      <alignment horizontal="center" vertical="center"/>
    </xf>
    <xf numFmtId="9" fontId="0" fillId="4" borderId="0" xfId="3" applyFont="1" applyFill="1" applyAlignment="1">
      <alignment horizontal="center"/>
    </xf>
    <xf numFmtId="9" fontId="4" fillId="4" borderId="0" xfId="3" applyFont="1" applyFill="1" applyAlignment="1">
      <alignment horizontal="center" vertical="center"/>
    </xf>
    <xf numFmtId="9" fontId="6" fillId="4" borderId="0" xfId="3" applyFont="1" applyFill="1" applyAlignment="1">
      <alignment horizontal="center" vertical="center"/>
    </xf>
    <xf numFmtId="0" fontId="0" fillId="4" borderId="23" xfId="0" applyFill="1" applyBorder="1" applyAlignment="1">
      <alignment horizontal="center" vertical="center"/>
    </xf>
    <xf numFmtId="0" fontId="0" fillId="4" borderId="24" xfId="0" applyFill="1" applyBorder="1" applyAlignment="1">
      <alignment horizontal="center" vertical="center"/>
    </xf>
    <xf numFmtId="0" fontId="0" fillId="4" borderId="5" xfId="0" applyFill="1" applyBorder="1" applyAlignment="1">
      <alignment horizontal="center" vertical="center"/>
    </xf>
    <xf numFmtId="0" fontId="0" fillId="4" borderId="17" xfId="0" applyFill="1" applyBorder="1" applyAlignment="1">
      <alignment horizontal="center" vertical="center"/>
    </xf>
    <xf numFmtId="0" fontId="0" fillId="4" borderId="4" xfId="0" applyFill="1" applyBorder="1" applyAlignment="1">
      <alignment horizontal="center" vertical="center"/>
    </xf>
    <xf numFmtId="0" fontId="0" fillId="4" borderId="0" xfId="0" applyFill="1" applyAlignment="1">
      <alignment horizontal="center" vertical="center" wrapText="1"/>
    </xf>
    <xf numFmtId="0" fontId="0" fillId="4" borderId="0" xfId="0" applyFill="1" applyAlignment="1">
      <alignment horizontal="left"/>
    </xf>
    <xf numFmtId="0" fontId="6" fillId="4" borderId="0" xfId="0" applyFont="1" applyFill="1" applyAlignment="1">
      <alignment horizontal="left" vertical="center"/>
    </xf>
    <xf numFmtId="0" fontId="0" fillId="4" borderId="0" xfId="0" applyFill="1" applyAlignment="1">
      <alignment wrapText="1"/>
    </xf>
    <xf numFmtId="0" fontId="6" fillId="4" borderId="1" xfId="0" applyFont="1" applyFill="1" applyBorder="1" applyAlignment="1">
      <alignment vertical="center"/>
    </xf>
    <xf numFmtId="164" fontId="0" fillId="4" borderId="0" xfId="2" applyNumberFormat="1" applyFont="1" applyFill="1" applyAlignment="1">
      <alignment vertical="center"/>
    </xf>
    <xf numFmtId="0" fontId="0" fillId="4" borderId="36" xfId="0" applyFill="1" applyBorder="1" applyAlignment="1">
      <alignment horizontal="center" vertical="center"/>
    </xf>
    <xf numFmtId="0" fontId="0" fillId="4" borderId="37" xfId="0" applyFill="1" applyBorder="1" applyAlignment="1">
      <alignment horizontal="center" vertical="center"/>
    </xf>
    <xf numFmtId="0" fontId="0" fillId="0" borderId="0" xfId="0" applyAlignment="1">
      <alignment horizontal="left"/>
    </xf>
    <xf numFmtId="0" fontId="0" fillId="0" borderId="0" xfId="0" applyAlignment="1">
      <alignment vertical="top" wrapText="1"/>
    </xf>
    <xf numFmtId="0" fontId="0" fillId="0" borderId="0" xfId="0" applyAlignment="1">
      <alignment horizontal="center" vertical="center"/>
    </xf>
    <xf numFmtId="0" fontId="15" fillId="4" borderId="0" xfId="0" applyFont="1" applyFill="1"/>
    <xf numFmtId="0" fontId="5" fillId="4" borderId="0" xfId="0" applyFont="1" applyFill="1"/>
    <xf numFmtId="0" fontId="6" fillId="4" borderId="0" xfId="0" applyFont="1" applyFill="1"/>
    <xf numFmtId="0" fontId="2" fillId="4" borderId="0" xfId="0" applyFont="1" applyFill="1" applyAlignment="1">
      <alignment horizontal="center" vertical="center" wrapText="1"/>
    </xf>
    <xf numFmtId="0" fontId="14" fillId="4" borderId="0" xfId="0" applyFont="1" applyFill="1" applyAlignment="1">
      <alignment horizontal="center" vertical="center" wrapText="1"/>
    </xf>
    <xf numFmtId="3" fontId="0" fillId="4" borderId="0" xfId="0" applyNumberFormat="1" applyFill="1" applyAlignment="1">
      <alignment horizontal="center" vertical="center"/>
    </xf>
    <xf numFmtId="3" fontId="0" fillId="4" borderId="0" xfId="0" applyNumberFormat="1" applyFill="1" applyAlignment="1">
      <alignment vertical="center"/>
    </xf>
    <xf numFmtId="3" fontId="9" fillId="4" borderId="0" xfId="0" applyNumberFormat="1" applyFont="1" applyFill="1" applyAlignment="1">
      <alignment horizontal="center" vertical="center"/>
    </xf>
    <xf numFmtId="0" fontId="2" fillId="4" borderId="0" xfId="0" applyFont="1" applyFill="1" applyAlignment="1">
      <alignment horizontal="center" vertical="center"/>
    </xf>
    <xf numFmtId="0" fontId="0" fillId="4" borderId="23" xfId="0" applyFill="1" applyBorder="1" applyAlignment="1">
      <alignment horizontal="center" vertical="center" wrapText="1"/>
    </xf>
    <xf numFmtId="167" fontId="0" fillId="4" borderId="0" xfId="0" applyNumberFormat="1" applyFill="1"/>
    <xf numFmtId="0" fontId="0" fillId="4" borderId="15" xfId="0" applyFill="1" applyBorder="1" applyAlignment="1">
      <alignment horizontal="center" vertical="center" wrapText="1"/>
    </xf>
    <xf numFmtId="0" fontId="10" fillId="4" borderId="0" xfId="0" applyFont="1" applyFill="1" applyAlignment="1">
      <alignment horizontal="center" vertical="center" wrapText="1"/>
    </xf>
    <xf numFmtId="0" fontId="0" fillId="4" borderId="22" xfId="0" applyFill="1" applyBorder="1" applyAlignment="1">
      <alignment vertical="center" wrapText="1"/>
    </xf>
    <xf numFmtId="0" fontId="3" fillId="4" borderId="0" xfId="0" applyFont="1" applyFill="1" applyAlignment="1">
      <alignment vertical="center"/>
    </xf>
    <xf numFmtId="0" fontId="0" fillId="4" borderId="0" xfId="0" applyFill="1" applyAlignment="1">
      <alignment vertical="center"/>
    </xf>
    <xf numFmtId="0" fontId="9" fillId="4" borderId="0" xfId="0" applyFont="1" applyFill="1" applyAlignment="1">
      <alignment vertical="center"/>
    </xf>
    <xf numFmtId="0" fontId="0" fillId="0" borderId="0" xfId="0" applyAlignment="1">
      <alignment vertical="center"/>
    </xf>
    <xf numFmtId="0" fontId="0" fillId="0" borderId="0" xfId="0" applyAlignment="1">
      <alignment vertical="center" wrapText="1"/>
    </xf>
    <xf numFmtId="0" fontId="9" fillId="0" borderId="0" xfId="0" applyFont="1"/>
    <xf numFmtId="0" fontId="3" fillId="0" borderId="0" xfId="0" applyFont="1"/>
    <xf numFmtId="0" fontId="9" fillId="4" borderId="0" xfId="0" applyFont="1" applyFill="1"/>
    <xf numFmtId="0" fontId="36" fillId="4" borderId="0" xfId="0" applyFont="1" applyFill="1" applyAlignment="1">
      <alignment vertical="center"/>
    </xf>
    <xf numFmtId="0" fontId="2" fillId="4" borderId="0" xfId="0" applyFont="1" applyFill="1" applyAlignment="1">
      <alignment vertical="center" wrapText="1"/>
    </xf>
    <xf numFmtId="0" fontId="0" fillId="4" borderId="16" xfId="0" applyFill="1" applyBorder="1" applyAlignment="1">
      <alignment horizontal="center" vertical="center"/>
    </xf>
    <xf numFmtId="0" fontId="0" fillId="4" borderId="19" xfId="0" applyFill="1" applyBorder="1" applyAlignment="1">
      <alignment horizontal="center" vertical="center"/>
    </xf>
    <xf numFmtId="0" fontId="0" fillId="4" borderId="21" xfId="0" applyFill="1" applyBorder="1" applyAlignment="1">
      <alignment horizontal="center" vertical="center"/>
    </xf>
    <xf numFmtId="0" fontId="38" fillId="4" borderId="0" xfId="0" applyFont="1" applyFill="1"/>
    <xf numFmtId="0" fontId="36" fillId="4" borderId="0" xfId="0" applyFont="1" applyFill="1"/>
    <xf numFmtId="0" fontId="38" fillId="4" borderId="0" xfId="0" applyFont="1" applyFill="1" applyAlignment="1">
      <alignment horizontal="left"/>
    </xf>
    <xf numFmtId="0" fontId="38" fillId="4" borderId="0" xfId="0" applyFont="1" applyFill="1" applyAlignment="1">
      <alignment vertical="center"/>
    </xf>
    <xf numFmtId="0" fontId="38" fillId="4" borderId="0" xfId="0" applyFont="1" applyFill="1" applyAlignment="1">
      <alignment horizontal="left" vertical="center"/>
    </xf>
    <xf numFmtId="0" fontId="33" fillId="4" borderId="0" xfId="0" applyFont="1" applyFill="1" applyAlignment="1">
      <alignment vertical="center"/>
    </xf>
    <xf numFmtId="0" fontId="39" fillId="4" borderId="0" xfId="0" applyFont="1" applyFill="1" applyAlignment="1">
      <alignment horizontal="center" vertical="center" wrapText="1"/>
    </xf>
    <xf numFmtId="0" fontId="33" fillId="4" borderId="0" xfId="0" applyFont="1" applyFill="1" applyAlignment="1">
      <alignment horizontal="center" vertical="center"/>
    </xf>
    <xf numFmtId="0" fontId="40" fillId="13" borderId="23" xfId="0" applyFont="1" applyFill="1" applyBorder="1" applyAlignment="1">
      <alignment horizontal="center" vertical="center"/>
    </xf>
    <xf numFmtId="0" fontId="33" fillId="0" borderId="0" xfId="0" applyFont="1"/>
    <xf numFmtId="0" fontId="33" fillId="4" borderId="0" xfId="0" applyFont="1" applyFill="1"/>
    <xf numFmtId="0" fontId="0" fillId="4" borderId="0" xfId="0" applyFill="1" applyAlignment="1">
      <alignment vertical="top" wrapText="1"/>
    </xf>
    <xf numFmtId="166" fontId="0" fillId="4" borderId="0" xfId="0" applyNumberFormat="1" applyFill="1" applyAlignment="1">
      <alignment horizontal="center" vertical="center"/>
    </xf>
    <xf numFmtId="0" fontId="33" fillId="4" borderId="0" xfId="0" applyFont="1" applyFill="1" applyAlignment="1">
      <alignment horizontal="center" vertical="center" wrapText="1"/>
    </xf>
    <xf numFmtId="0" fontId="39" fillId="10" borderId="7" xfId="1" applyFont="1" applyFill="1" applyBorder="1" applyAlignment="1">
      <alignment horizontal="center" vertical="center" wrapText="1"/>
    </xf>
    <xf numFmtId="0" fontId="33" fillId="4" borderId="0" xfId="0" applyFont="1" applyFill="1" applyAlignment="1">
      <alignment wrapText="1"/>
    </xf>
    <xf numFmtId="0" fontId="33" fillId="6" borderId="2"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3" fillId="4" borderId="0" xfId="0" applyFont="1" applyFill="1" applyAlignment="1">
      <alignment horizontal="center" wrapText="1"/>
    </xf>
    <xf numFmtId="0" fontId="41" fillId="4" borderId="0" xfId="0" applyFont="1" applyFill="1" applyAlignment="1">
      <alignment vertical="center"/>
    </xf>
    <xf numFmtId="0" fontId="42" fillId="4" borderId="0" xfId="0" applyFont="1" applyFill="1" applyAlignment="1">
      <alignment vertical="center"/>
    </xf>
    <xf numFmtId="165" fontId="9" fillId="4" borderId="0" xfId="0" applyNumberFormat="1" applyFont="1" applyFill="1" applyAlignment="1">
      <alignment horizontal="center" vertical="center" wrapText="1"/>
    </xf>
    <xf numFmtId="165" fontId="0" fillId="4" borderId="45" xfId="0" applyNumberFormat="1" applyFill="1" applyBorder="1" applyAlignment="1">
      <alignment vertical="center" wrapText="1"/>
    </xf>
    <xf numFmtId="165" fontId="0" fillId="4" borderId="0" xfId="0" applyNumberFormat="1" applyFill="1"/>
    <xf numFmtId="165" fontId="0" fillId="0" borderId="19" xfId="2" applyNumberFormat="1" applyFont="1" applyBorder="1" applyAlignment="1">
      <alignment horizontal="center"/>
    </xf>
    <xf numFmtId="165" fontId="0" fillId="4" borderId="0" xfId="0" applyNumberFormat="1" applyFill="1" applyAlignment="1">
      <alignment horizontal="center"/>
    </xf>
    <xf numFmtId="0" fontId="0" fillId="0" borderId="0" xfId="0" applyAlignment="1">
      <alignment horizontal="left" vertical="center" wrapText="1"/>
    </xf>
    <xf numFmtId="0" fontId="0" fillId="0" borderId="0" xfId="2" applyNumberFormat="1" applyFont="1" applyAlignment="1">
      <alignment horizontal="center" vertical="center"/>
    </xf>
    <xf numFmtId="165" fontId="0" fillId="0" borderId="1" xfId="2" applyNumberFormat="1" applyFont="1" applyBorder="1" applyAlignment="1">
      <alignment horizontal="center"/>
    </xf>
    <xf numFmtId="0" fontId="16" fillId="4" borderId="0" xfId="0" applyFont="1" applyFill="1" applyAlignment="1">
      <alignment horizontal="center" vertical="center" wrapText="1"/>
    </xf>
    <xf numFmtId="9" fontId="0" fillId="4" borderId="0" xfId="0" applyNumberFormat="1" applyFill="1" applyAlignment="1">
      <alignment horizontal="center" vertical="center"/>
    </xf>
    <xf numFmtId="0" fontId="33" fillId="11" borderId="1" xfId="0" applyFont="1" applyFill="1" applyBorder="1" applyAlignment="1">
      <alignment horizontal="center" vertical="center" wrapText="1"/>
    </xf>
    <xf numFmtId="0" fontId="0" fillId="11" borderId="21" xfId="0" applyFill="1" applyBorder="1" applyAlignment="1">
      <alignment horizontal="center" vertical="center" wrapText="1"/>
    </xf>
    <xf numFmtId="0" fontId="0" fillId="11" borderId="9" xfId="0" applyFill="1" applyBorder="1" applyAlignment="1">
      <alignment horizontal="center" vertical="center" wrapText="1"/>
    </xf>
    <xf numFmtId="0" fontId="19" fillId="4" borderId="0" xfId="0" applyFont="1" applyFill="1" applyAlignment="1">
      <alignment horizontal="center" vertical="center" wrapText="1"/>
    </xf>
    <xf numFmtId="166" fontId="4" fillId="4" borderId="0" xfId="0" applyNumberFormat="1" applyFont="1" applyFill="1" applyAlignment="1">
      <alignment vertical="center"/>
    </xf>
    <xf numFmtId="166" fontId="6" fillId="4" borderId="0" xfId="0" applyNumberFormat="1" applyFont="1" applyFill="1" applyAlignment="1">
      <alignment vertical="center"/>
    </xf>
    <xf numFmtId="0" fontId="10" fillId="12" borderId="0" xfId="0" applyFont="1" applyFill="1" applyAlignment="1">
      <alignment horizontal="center" vertical="center" wrapText="1"/>
    </xf>
    <xf numFmtId="0" fontId="9" fillId="6" borderId="0" xfId="0" applyFont="1" applyFill="1" applyAlignment="1">
      <alignment horizontal="center" vertical="center" wrapText="1"/>
    </xf>
    <xf numFmtId="0" fontId="33" fillId="11" borderId="10" xfId="0" applyFont="1" applyFill="1" applyBorder="1" applyAlignment="1">
      <alignment vertical="center" wrapText="1"/>
    </xf>
    <xf numFmtId="0" fontId="0" fillId="11" borderId="27" xfId="0" applyFill="1" applyBorder="1" applyAlignment="1">
      <alignment horizontal="center" vertical="center" wrapText="1"/>
    </xf>
    <xf numFmtId="0" fontId="33" fillId="11" borderId="1" xfId="0" applyFont="1" applyFill="1" applyBorder="1" applyAlignment="1">
      <alignment horizontal="left" vertical="center" wrapText="1"/>
    </xf>
    <xf numFmtId="0" fontId="9" fillId="11" borderId="6" xfId="0" applyFont="1" applyFill="1" applyBorder="1" applyAlignment="1">
      <alignment horizontal="left" vertical="center" wrapText="1"/>
    </xf>
    <xf numFmtId="0" fontId="0" fillId="11" borderId="38" xfId="0" applyFill="1" applyBorder="1" applyAlignment="1">
      <alignment horizontal="center" vertical="center" wrapText="1"/>
    </xf>
    <xf numFmtId="0" fontId="9" fillId="11" borderId="26" xfId="0" applyFont="1" applyFill="1" applyBorder="1" applyAlignment="1">
      <alignment horizontal="left" vertical="center" wrapText="1"/>
    </xf>
    <xf numFmtId="0" fontId="9" fillId="11" borderId="24" xfId="0" applyFont="1" applyFill="1" applyBorder="1" applyAlignment="1">
      <alignment horizontal="left" vertical="center" wrapText="1"/>
    </xf>
    <xf numFmtId="0" fontId="0" fillId="11" borderId="5" xfId="0" applyFill="1" applyBorder="1" applyAlignment="1">
      <alignment horizontal="center" vertical="center" wrapText="1"/>
    </xf>
    <xf numFmtId="0" fontId="0" fillId="11" borderId="19" xfId="0" applyFill="1" applyBorder="1" applyAlignment="1">
      <alignment horizontal="center" vertical="center" wrapText="1"/>
    </xf>
    <xf numFmtId="0" fontId="0" fillId="11" borderId="20" xfId="0" applyFill="1" applyBorder="1" applyAlignment="1">
      <alignment horizontal="center" vertical="center" wrapText="1"/>
    </xf>
    <xf numFmtId="9" fontId="0" fillId="4" borderId="40" xfId="3" applyFont="1" applyFill="1" applyBorder="1" applyAlignment="1">
      <alignment horizontal="center" vertical="center" wrapText="1"/>
    </xf>
    <xf numFmtId="9" fontId="0" fillId="4" borderId="41" xfId="3" applyFont="1" applyFill="1" applyBorder="1" applyAlignment="1">
      <alignment horizontal="center" vertical="center" wrapText="1"/>
    </xf>
    <xf numFmtId="9" fontId="0" fillId="4" borderId="42" xfId="3" applyFont="1" applyFill="1" applyBorder="1" applyAlignment="1">
      <alignment horizontal="center" vertical="center" wrapText="1"/>
    </xf>
    <xf numFmtId="166" fontId="0" fillId="4" borderId="0" xfId="2" applyNumberFormat="1" applyFont="1" applyFill="1" applyAlignment="1">
      <alignment vertical="center"/>
    </xf>
    <xf numFmtId="0" fontId="0" fillId="4" borderId="0" xfId="2" applyNumberFormat="1" applyFont="1" applyFill="1" applyAlignment="1">
      <alignment horizontal="center" vertical="center"/>
    </xf>
    <xf numFmtId="0" fontId="0" fillId="11" borderId="37" xfId="0" applyFill="1" applyBorder="1" applyAlignment="1">
      <alignment horizontal="left" vertical="center" wrapText="1"/>
    </xf>
    <xf numFmtId="0" fontId="33" fillId="11" borderId="7" xfId="0" applyFont="1" applyFill="1" applyBorder="1" applyAlignment="1">
      <alignment horizontal="left" vertical="center" wrapText="1"/>
    </xf>
    <xf numFmtId="0" fontId="0" fillId="11" borderId="55" xfId="0" applyFill="1" applyBorder="1" applyAlignment="1">
      <alignment horizontal="left" vertical="center" wrapText="1"/>
    </xf>
    <xf numFmtId="0" fontId="0" fillId="11" borderId="56" xfId="0" applyFill="1" applyBorder="1" applyAlignment="1">
      <alignment horizontal="center" vertical="center" wrapText="1"/>
    </xf>
    <xf numFmtId="0" fontId="9" fillId="11" borderId="67" xfId="0" applyFont="1" applyFill="1" applyBorder="1" applyAlignment="1">
      <alignment horizontal="left" vertical="center" wrapText="1"/>
    </xf>
    <xf numFmtId="0" fontId="9" fillId="4" borderId="0" xfId="0" applyFont="1" applyFill="1" applyAlignment="1">
      <alignment horizontal="center"/>
    </xf>
    <xf numFmtId="49" fontId="8" fillId="4" borderId="0" xfId="0" applyNumberFormat="1" applyFont="1" applyFill="1" applyAlignment="1">
      <alignment horizontal="center" vertical="center" wrapText="1"/>
    </xf>
    <xf numFmtId="0" fontId="7" fillId="4" borderId="0" xfId="0" applyFont="1" applyFill="1" applyAlignment="1">
      <alignment vertical="top"/>
    </xf>
    <xf numFmtId="0" fontId="33" fillId="5" borderId="20" xfId="0" applyFont="1" applyFill="1" applyBorder="1" applyAlignment="1">
      <alignment horizontal="center" vertical="center" wrapText="1"/>
    </xf>
    <xf numFmtId="0" fontId="10" fillId="5" borderId="7" xfId="1" applyFont="1" applyFill="1" applyBorder="1" applyAlignment="1">
      <alignment horizontal="center" vertical="center" wrapText="1"/>
    </xf>
    <xf numFmtId="0" fontId="10" fillId="8" borderId="2" xfId="0" applyFont="1" applyFill="1" applyBorder="1" applyAlignment="1">
      <alignment horizontal="center" vertical="center" wrapText="1"/>
    </xf>
    <xf numFmtId="0" fontId="10" fillId="8" borderId="73" xfId="0" applyFont="1" applyFill="1" applyBorder="1" applyAlignment="1">
      <alignment horizontal="center" vertical="center" wrapText="1"/>
    </xf>
    <xf numFmtId="0" fontId="10" fillId="5" borderId="1" xfId="1" applyFont="1" applyFill="1" applyBorder="1" applyAlignment="1">
      <alignment horizontal="center" vertical="center" wrapText="1"/>
    </xf>
    <xf numFmtId="0" fontId="0" fillId="0" borderId="15" xfId="0" applyBorder="1" applyAlignment="1">
      <alignment horizontal="left" vertical="center" wrapText="1"/>
    </xf>
    <xf numFmtId="0" fontId="0" fillId="0" borderId="24" xfId="0" applyBorder="1" applyAlignment="1">
      <alignment horizontal="left" vertical="center" wrapText="1"/>
    </xf>
    <xf numFmtId="0" fontId="0" fillId="11" borderId="20" xfId="0" applyFill="1" applyBorder="1" applyAlignment="1">
      <alignment horizontal="left" vertical="center" wrapText="1"/>
    </xf>
    <xf numFmtId="0" fontId="3" fillId="4" borderId="0" xfId="0" applyFont="1" applyFill="1" applyAlignment="1">
      <alignment horizontal="center"/>
    </xf>
    <xf numFmtId="9" fontId="0" fillId="0" borderId="0" xfId="0" applyNumberFormat="1" applyAlignment="1">
      <alignment horizontal="center" vertical="center"/>
    </xf>
    <xf numFmtId="0" fontId="0" fillId="4" borderId="76" xfId="0" applyFill="1" applyBorder="1"/>
    <xf numFmtId="0" fontId="8" fillId="4" borderId="0" xfId="0" applyFont="1" applyFill="1" applyAlignment="1">
      <alignment horizontal="center" vertical="center" wrapText="1"/>
    </xf>
    <xf numFmtId="0" fontId="33" fillId="4" borderId="0" xfId="0" applyFont="1" applyFill="1" applyAlignment="1">
      <alignment vertical="center" wrapText="1"/>
    </xf>
    <xf numFmtId="0" fontId="33" fillId="11" borderId="10" xfId="0" applyFont="1" applyFill="1" applyBorder="1" applyAlignment="1">
      <alignment horizontal="left" vertical="center" wrapText="1"/>
    </xf>
    <xf numFmtId="0" fontId="10" fillId="4" borderId="0" xfId="0" applyFont="1" applyFill="1" applyAlignment="1">
      <alignment wrapText="1"/>
    </xf>
    <xf numFmtId="0" fontId="10" fillId="9" borderId="74" xfId="0" applyFont="1" applyFill="1" applyBorder="1" applyAlignment="1">
      <alignment horizontal="center" vertical="center" wrapText="1"/>
    </xf>
    <xf numFmtId="165" fontId="9" fillId="9" borderId="2" xfId="0" applyNumberFormat="1" applyFont="1" applyFill="1" applyBorder="1" applyAlignment="1">
      <alignment horizontal="center" vertical="center"/>
    </xf>
    <xf numFmtId="165" fontId="9" fillId="9" borderId="74" xfId="0" applyNumberFormat="1" applyFont="1" applyFill="1" applyBorder="1" applyAlignment="1">
      <alignment horizontal="center" vertical="center"/>
    </xf>
    <xf numFmtId="165" fontId="9" fillId="9" borderId="75" xfId="0" applyNumberFormat="1" applyFont="1" applyFill="1" applyBorder="1" applyAlignment="1">
      <alignment horizontal="center" vertical="center"/>
    </xf>
    <xf numFmtId="0" fontId="0" fillId="4" borderId="23" xfId="0" applyFill="1" applyBorder="1" applyAlignment="1">
      <alignment vertical="center" wrapText="1"/>
    </xf>
    <xf numFmtId="0" fontId="0" fillId="4" borderId="15" xfId="0" applyFill="1" applyBorder="1" applyAlignment="1">
      <alignment vertical="center" wrapText="1"/>
    </xf>
    <xf numFmtId="165" fontId="0" fillId="4" borderId="19" xfId="0" applyNumberFormat="1" applyFill="1" applyBorder="1" applyAlignment="1">
      <alignment horizontal="center" vertical="center" wrapText="1"/>
    </xf>
    <xf numFmtId="165" fontId="0" fillId="9" borderId="15" xfId="0" applyNumberFormat="1" applyFill="1" applyBorder="1" applyAlignment="1">
      <alignment horizontal="center" vertical="center"/>
    </xf>
    <xf numFmtId="0" fontId="0" fillId="4" borderId="24" xfId="0" applyFill="1" applyBorder="1" applyAlignment="1">
      <alignment vertical="center" wrapText="1"/>
    </xf>
    <xf numFmtId="0" fontId="10" fillId="3" borderId="7" xfId="1"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73" xfId="0" applyFont="1" applyFill="1" applyBorder="1" applyAlignment="1">
      <alignment horizontal="center" vertical="center" wrapText="1"/>
    </xf>
    <xf numFmtId="0" fontId="10" fillId="3" borderId="1" xfId="1" applyFont="1" applyFill="1" applyBorder="1" applyAlignment="1">
      <alignment horizontal="center" vertical="center" wrapText="1"/>
    </xf>
    <xf numFmtId="0" fontId="10" fillId="11" borderId="74" xfId="0" applyFont="1" applyFill="1" applyBorder="1" applyAlignment="1">
      <alignment horizontal="center" vertical="center" wrapText="1"/>
    </xf>
    <xf numFmtId="0" fontId="0" fillId="0" borderId="23" xfId="0" applyBorder="1" applyAlignment="1">
      <alignment vertical="center" wrapText="1"/>
    </xf>
    <xf numFmtId="165" fontId="0" fillId="4" borderId="16" xfId="2" applyNumberFormat="1" applyFont="1" applyFill="1" applyBorder="1" applyAlignment="1">
      <alignment horizontal="center" vertical="center"/>
    </xf>
    <xf numFmtId="0" fontId="0" fillId="0" borderId="15" xfId="0" applyBorder="1" applyAlignment="1">
      <alignment vertical="center" wrapText="1"/>
    </xf>
    <xf numFmtId="165" fontId="0" fillId="4" borderId="19" xfId="2" applyNumberFormat="1" applyFont="1" applyFill="1" applyBorder="1" applyAlignment="1">
      <alignment horizontal="center" vertical="center"/>
    </xf>
    <xf numFmtId="165" fontId="0" fillId="4" borderId="5" xfId="2" applyNumberFormat="1" applyFont="1" applyFill="1" applyBorder="1" applyAlignment="1">
      <alignment horizontal="center" vertical="center"/>
    </xf>
    <xf numFmtId="165" fontId="0" fillId="4" borderId="41" xfId="2" applyNumberFormat="1" applyFont="1" applyFill="1" applyBorder="1" applyAlignment="1">
      <alignment horizontal="center" vertical="center"/>
    </xf>
    <xf numFmtId="165" fontId="0" fillId="11" borderId="15" xfId="0" applyNumberFormat="1" applyFill="1" applyBorder="1" applyAlignment="1">
      <alignment horizontal="center" vertical="center"/>
    </xf>
    <xf numFmtId="0" fontId="0" fillId="0" borderId="24" xfId="0" applyBorder="1" applyAlignment="1">
      <alignment vertical="center" wrapText="1"/>
    </xf>
    <xf numFmtId="165" fontId="0" fillId="4" borderId="21" xfId="2" applyNumberFormat="1" applyFont="1" applyFill="1" applyBorder="1" applyAlignment="1">
      <alignment horizontal="center" vertical="center"/>
    </xf>
    <xf numFmtId="165" fontId="0" fillId="0" borderId="16" xfId="2" applyNumberFormat="1" applyFont="1" applyBorder="1" applyAlignment="1">
      <alignment horizontal="center" vertical="center"/>
    </xf>
    <xf numFmtId="0" fontId="3" fillId="0" borderId="15" xfId="0" applyFont="1" applyBorder="1" applyAlignment="1">
      <alignment vertical="center" wrapText="1"/>
    </xf>
    <xf numFmtId="165" fontId="0" fillId="0" borderId="19" xfId="2" applyNumberFormat="1" applyFont="1" applyBorder="1" applyAlignment="1">
      <alignment horizontal="center" vertical="center"/>
    </xf>
    <xf numFmtId="165" fontId="0" fillId="0" borderId="5" xfId="2" applyNumberFormat="1" applyFont="1" applyBorder="1" applyAlignment="1">
      <alignment horizontal="center" vertical="center"/>
    </xf>
    <xf numFmtId="165" fontId="0" fillId="0" borderId="20" xfId="2" applyNumberFormat="1" applyFont="1" applyBorder="1" applyAlignment="1">
      <alignment horizontal="center" vertical="center"/>
    </xf>
    <xf numFmtId="0" fontId="0" fillId="0" borderId="78" xfId="0" applyBorder="1"/>
    <xf numFmtId="0" fontId="0" fillId="0" borderId="79" xfId="0" applyBorder="1" applyAlignment="1">
      <alignment vertical="center" wrapText="1"/>
    </xf>
    <xf numFmtId="0" fontId="10" fillId="6" borderId="32" xfId="0" applyFont="1" applyFill="1" applyBorder="1" applyAlignment="1">
      <alignment horizontal="center" vertical="center" wrapText="1"/>
    </xf>
    <xf numFmtId="0" fontId="10" fillId="6" borderId="34" xfId="0" applyFont="1" applyFill="1" applyBorder="1" applyAlignment="1">
      <alignment horizontal="center" vertical="center" wrapText="1"/>
    </xf>
    <xf numFmtId="0" fontId="10" fillId="3" borderId="6" xfId="1" applyFont="1" applyFill="1" applyBorder="1" applyAlignment="1">
      <alignment horizontal="center" vertical="center" wrapText="1"/>
    </xf>
    <xf numFmtId="0" fontId="9" fillId="0" borderId="24" xfId="0" applyFont="1" applyBorder="1" applyAlignment="1">
      <alignment vertical="center" wrapText="1"/>
    </xf>
    <xf numFmtId="0" fontId="8" fillId="4" borderId="0" xfId="0" applyFont="1" applyFill="1" applyAlignment="1">
      <alignment vertical="center"/>
    </xf>
    <xf numFmtId="0" fontId="23" fillId="15" borderId="3" xfId="0" applyFont="1" applyFill="1" applyBorder="1" applyAlignment="1">
      <alignment horizontal="center" vertical="center" wrapText="1"/>
    </xf>
    <xf numFmtId="0" fontId="23" fillId="15" borderId="51" xfId="0" applyFont="1" applyFill="1" applyBorder="1" applyAlignment="1">
      <alignment horizontal="center" vertical="center" wrapText="1"/>
    </xf>
    <xf numFmtId="0" fontId="23" fillId="15" borderId="14" xfId="0" applyFont="1" applyFill="1" applyBorder="1" applyAlignment="1">
      <alignment horizontal="center" vertical="center" wrapText="1"/>
    </xf>
    <xf numFmtId="0" fontId="0" fillId="4" borderId="8" xfId="0" applyFill="1" applyBorder="1" applyAlignment="1">
      <alignment horizontal="center" vertical="center" wrapText="1"/>
    </xf>
    <xf numFmtId="0" fontId="0" fillId="4" borderId="7" xfId="0" applyFill="1" applyBorder="1" applyAlignment="1">
      <alignment horizontal="center" vertical="center" wrapText="1"/>
    </xf>
    <xf numFmtId="0" fontId="9" fillId="6" borderId="1" xfId="0" applyFont="1" applyFill="1" applyBorder="1" applyAlignment="1">
      <alignment horizontal="center" vertical="center" wrapText="1"/>
    </xf>
    <xf numFmtId="0" fontId="9" fillId="11" borderId="15" xfId="0" applyFont="1" applyFill="1" applyBorder="1" applyAlignment="1">
      <alignment horizontal="left" vertical="center" wrapText="1"/>
    </xf>
    <xf numFmtId="165" fontId="0" fillId="4" borderId="21" xfId="0" applyNumberFormat="1" applyFill="1" applyBorder="1" applyAlignment="1">
      <alignment horizontal="center" vertical="center" wrapText="1"/>
    </xf>
    <xf numFmtId="165" fontId="0" fillId="0" borderId="2" xfId="0" applyNumberFormat="1" applyBorder="1" applyAlignment="1">
      <alignment horizontal="center" vertical="center" wrapText="1"/>
    </xf>
    <xf numFmtId="165" fontId="0" fillId="9" borderId="1" xfId="0" applyNumberFormat="1" applyFill="1" applyBorder="1" applyAlignment="1">
      <alignment horizontal="center" vertical="center"/>
    </xf>
    <xf numFmtId="0" fontId="0" fillId="4" borderId="1" xfId="0" applyFill="1" applyBorder="1" applyAlignment="1">
      <alignment vertical="center" wrapText="1"/>
    </xf>
    <xf numFmtId="0" fontId="9" fillId="9" borderId="1" xfId="0" applyFont="1" applyFill="1" applyBorder="1" applyAlignment="1">
      <alignment horizontal="center" vertical="center"/>
    </xf>
    <xf numFmtId="0" fontId="9" fillId="11" borderId="1" xfId="0" applyFont="1" applyFill="1" applyBorder="1" applyAlignment="1">
      <alignment horizontal="center" vertical="center"/>
    </xf>
    <xf numFmtId="0" fontId="50" fillId="4" borderId="0" xfId="0" applyFont="1" applyFill="1" applyAlignment="1">
      <alignment horizontal="center" vertical="center"/>
    </xf>
    <xf numFmtId="0" fontId="51" fillId="4" borderId="0" xfId="0" applyFont="1" applyFill="1"/>
    <xf numFmtId="0" fontId="52" fillId="4" borderId="0" xfId="0" applyFont="1" applyFill="1" applyAlignment="1">
      <alignment vertical="center"/>
    </xf>
    <xf numFmtId="0" fontId="50" fillId="4" borderId="0" xfId="0" applyFont="1" applyFill="1" applyAlignment="1">
      <alignment vertical="center"/>
    </xf>
    <xf numFmtId="0" fontId="50" fillId="4" borderId="0" xfId="0" applyFont="1" applyFill="1" applyAlignment="1">
      <alignment horizontal="center"/>
    </xf>
    <xf numFmtId="9" fontId="50" fillId="4" borderId="0" xfId="3" applyFont="1" applyFill="1" applyAlignment="1">
      <alignment horizontal="center" vertical="center"/>
    </xf>
    <xf numFmtId="0" fontId="49" fillId="4" borderId="0" xfId="0" applyFont="1" applyFill="1" applyAlignment="1">
      <alignment vertical="center"/>
    </xf>
    <xf numFmtId="0" fontId="53" fillId="4" borderId="0" xfId="0" applyFont="1" applyFill="1" applyAlignment="1">
      <alignment horizontal="left" vertical="center"/>
    </xf>
    <xf numFmtId="0" fontId="54" fillId="4" borderId="0" xfId="0" applyFont="1" applyFill="1" applyAlignment="1">
      <alignment horizontal="left" vertical="top"/>
    </xf>
    <xf numFmtId="0" fontId="54" fillId="4" borderId="0" xfId="0" applyFont="1" applyFill="1" applyAlignment="1">
      <alignment vertical="center"/>
    </xf>
    <xf numFmtId="3" fontId="43" fillId="4" borderId="0" xfId="3" applyNumberFormat="1" applyFont="1" applyFill="1" applyAlignment="1">
      <alignment horizontal="center" vertical="center"/>
    </xf>
    <xf numFmtId="165" fontId="0" fillId="0" borderId="16" xfId="2" applyNumberFormat="1" applyFont="1" applyBorder="1" applyAlignment="1">
      <alignment horizontal="center"/>
    </xf>
    <xf numFmtId="165" fontId="0" fillId="0" borderId="21" xfId="2" applyNumberFormat="1" applyFont="1" applyBorder="1" applyAlignment="1">
      <alignment horizontal="center"/>
    </xf>
    <xf numFmtId="0" fontId="50" fillId="4" borderId="0" xfId="0" applyFont="1" applyFill="1" applyAlignment="1">
      <alignment horizontal="left" vertical="center"/>
    </xf>
    <xf numFmtId="0" fontId="57" fillId="4" borderId="0" xfId="0" applyFont="1" applyFill="1" applyAlignment="1">
      <alignment horizontal="left" vertical="center"/>
    </xf>
    <xf numFmtId="0" fontId="17" fillId="4" borderId="0" xfId="0" applyFont="1" applyFill="1" applyAlignment="1">
      <alignment vertical="center"/>
    </xf>
    <xf numFmtId="0" fontId="54" fillId="4" borderId="0" xfId="0" applyFont="1" applyFill="1" applyAlignment="1">
      <alignment vertical="top"/>
    </xf>
    <xf numFmtId="9" fontId="0" fillId="4" borderId="47" xfId="3" applyFont="1" applyFill="1" applyBorder="1" applyAlignment="1">
      <alignment horizontal="center" vertical="center" wrapText="1"/>
    </xf>
    <xf numFmtId="9" fontId="0" fillId="4" borderId="50" xfId="3" applyFont="1" applyFill="1" applyBorder="1" applyAlignment="1">
      <alignment horizontal="center" vertical="center" wrapText="1"/>
    </xf>
    <xf numFmtId="9" fontId="0" fillId="4" borderId="52" xfId="3" applyFont="1" applyFill="1" applyBorder="1" applyAlignment="1">
      <alignment horizontal="center" vertical="center" wrapText="1"/>
    </xf>
    <xf numFmtId="0" fontId="10" fillId="15" borderId="14"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10" fillId="9" borderId="12" xfId="0" applyFont="1" applyFill="1" applyBorder="1" applyAlignment="1">
      <alignment horizontal="center" vertical="center" wrapText="1"/>
    </xf>
    <xf numFmtId="0" fontId="9" fillId="4" borderId="73" xfId="0" applyFont="1" applyFill="1" applyBorder="1" applyAlignment="1">
      <alignment horizontal="center" vertical="center" wrapText="1"/>
    </xf>
    <xf numFmtId="0" fontId="0" fillId="0" borderId="59" xfId="0" applyBorder="1" applyAlignment="1">
      <alignment horizontal="center" vertical="center"/>
    </xf>
    <xf numFmtId="0" fontId="9" fillId="8" borderId="2" xfId="0" applyFont="1" applyFill="1" applyBorder="1" applyAlignment="1">
      <alignment horizontal="center" vertical="center" wrapText="1"/>
    </xf>
    <xf numFmtId="0" fontId="0" fillId="4" borderId="77" xfId="0" applyFill="1" applyBorder="1" applyAlignment="1">
      <alignment horizontal="center" vertical="center"/>
    </xf>
    <xf numFmtId="166" fontId="0" fillId="4" borderId="4" xfId="2" applyNumberFormat="1" applyFont="1" applyFill="1" applyBorder="1" applyAlignment="1">
      <alignment horizontal="center" vertical="center"/>
    </xf>
    <xf numFmtId="0" fontId="28" fillId="16" borderId="1" xfId="0" applyFont="1" applyFill="1" applyBorder="1" applyAlignment="1">
      <alignment vertical="center"/>
    </xf>
    <xf numFmtId="0" fontId="33" fillId="5" borderId="18" xfId="0" applyFont="1" applyFill="1" applyBorder="1" applyAlignment="1">
      <alignment horizontal="center" vertical="center"/>
    </xf>
    <xf numFmtId="0" fontId="9" fillId="5" borderId="5" xfId="0" applyFont="1" applyFill="1" applyBorder="1" applyAlignment="1">
      <alignment horizontal="center" vertical="center" wrapText="1"/>
    </xf>
    <xf numFmtId="0" fontId="0" fillId="4" borderId="13" xfId="0" applyFill="1" applyBorder="1"/>
    <xf numFmtId="0" fontId="0" fillId="4" borderId="0" xfId="0" applyFill="1" applyAlignment="1">
      <alignment horizontal="left" vertical="center"/>
    </xf>
    <xf numFmtId="0" fontId="8" fillId="4" borderId="0" xfId="0" applyFont="1" applyFill="1" applyAlignment="1">
      <alignment horizontal="left" vertical="center"/>
    </xf>
    <xf numFmtId="0" fontId="3" fillId="9" borderId="39"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18" fillId="9" borderId="5" xfId="0" applyFont="1" applyFill="1" applyBorder="1" applyAlignment="1">
      <alignment horizontal="center" vertical="center" wrapText="1"/>
    </xf>
    <xf numFmtId="0" fontId="8" fillId="4" borderId="0" xfId="0" applyFont="1" applyFill="1" applyAlignment="1">
      <alignment horizontal="center" vertical="center"/>
    </xf>
    <xf numFmtId="0" fontId="3" fillId="9" borderId="5" xfId="0" applyFont="1" applyFill="1" applyBorder="1" applyAlignment="1">
      <alignment horizontal="center" vertical="center" wrapText="1"/>
    </xf>
    <xf numFmtId="0" fontId="22" fillId="9" borderId="5"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0" fillId="0" borderId="58" xfId="0" applyBorder="1" applyAlignment="1">
      <alignment horizontal="left" vertical="center"/>
    </xf>
    <xf numFmtId="165" fontId="3" fillId="0" borderId="21" xfId="2" applyNumberFormat="1" applyFont="1" applyBorder="1" applyAlignment="1">
      <alignment horizontal="center" vertical="center"/>
    </xf>
    <xf numFmtId="0" fontId="3" fillId="4" borderId="0" xfId="0" applyFont="1" applyFill="1"/>
    <xf numFmtId="0" fontId="10" fillId="0" borderId="24" xfId="0" applyFont="1" applyBorder="1" applyAlignment="1">
      <alignment vertical="center" wrapText="1"/>
    </xf>
    <xf numFmtId="0" fontId="3" fillId="9" borderId="5" xfId="0" applyFont="1" applyFill="1" applyBorder="1" applyAlignment="1">
      <alignment horizontal="center" vertical="top" wrapText="1"/>
    </xf>
    <xf numFmtId="0" fontId="10" fillId="4" borderId="48" xfId="0" applyFont="1" applyFill="1" applyBorder="1" applyAlignment="1">
      <alignment horizontal="center" vertical="center" wrapText="1"/>
    </xf>
    <xf numFmtId="0" fontId="3" fillId="0" borderId="23" xfId="0" applyFont="1" applyBorder="1" applyAlignment="1">
      <alignment horizontal="left" vertical="center" wrapText="1"/>
    </xf>
    <xf numFmtId="0" fontId="10" fillId="9" borderId="41" xfId="0" applyFont="1" applyFill="1" applyBorder="1" applyAlignment="1">
      <alignment horizontal="center" vertical="center" wrapText="1"/>
    </xf>
    <xf numFmtId="0" fontId="10" fillId="9" borderId="37" xfId="0" applyFont="1" applyFill="1" applyBorder="1" applyAlignment="1">
      <alignment horizontal="center" vertical="center" wrapText="1"/>
    </xf>
    <xf numFmtId="0" fontId="9" fillId="4" borderId="0" xfId="0" applyFont="1" applyFill="1" applyAlignment="1">
      <alignment horizontal="center" vertical="center"/>
    </xf>
    <xf numFmtId="9" fontId="0" fillId="4" borderId="0" xfId="3" applyFont="1" applyFill="1" applyAlignment="1">
      <alignment vertical="center" wrapText="1"/>
    </xf>
    <xf numFmtId="9" fontId="9" fillId="4" borderId="0" xfId="3" applyFont="1" applyFill="1" applyAlignment="1">
      <alignment vertical="center" wrapText="1"/>
    </xf>
    <xf numFmtId="9" fontId="0" fillId="4" borderId="9" xfId="3" applyFont="1" applyFill="1" applyBorder="1" applyAlignment="1">
      <alignment horizontal="center" vertical="center" wrapText="1"/>
    </xf>
    <xf numFmtId="0" fontId="9" fillId="9" borderId="16" xfId="0" applyFont="1" applyFill="1" applyBorder="1" applyAlignment="1">
      <alignment horizontal="center" vertical="center" wrapText="1"/>
    </xf>
    <xf numFmtId="166" fontId="0" fillId="4" borderId="36" xfId="2" applyNumberFormat="1" applyFont="1" applyFill="1" applyBorder="1" applyAlignment="1">
      <alignment horizontal="center" vertical="center"/>
    </xf>
    <xf numFmtId="166" fontId="0" fillId="4" borderId="17" xfId="2" applyNumberFormat="1" applyFont="1" applyFill="1" applyBorder="1" applyAlignment="1">
      <alignment horizontal="center" vertical="center"/>
    </xf>
    <xf numFmtId="166" fontId="0" fillId="4" borderId="5" xfId="2" applyNumberFormat="1" applyFont="1" applyFill="1" applyBorder="1" applyAlignment="1">
      <alignment horizontal="center" vertical="center"/>
    </xf>
    <xf numFmtId="166" fontId="24" fillId="4" borderId="4" xfId="2" applyNumberFormat="1" applyFont="1" applyFill="1" applyBorder="1" applyAlignment="1">
      <alignment horizontal="center" vertical="center"/>
    </xf>
    <xf numFmtId="166" fontId="0" fillId="4" borderId="0" xfId="2" applyNumberFormat="1" applyFont="1" applyFill="1" applyAlignment="1">
      <alignment horizontal="center" vertical="center"/>
    </xf>
    <xf numFmtId="166" fontId="24" fillId="4" borderId="0" xfId="2" applyNumberFormat="1" applyFont="1" applyFill="1" applyAlignment="1">
      <alignment horizontal="center" vertical="center"/>
    </xf>
    <xf numFmtId="2" fontId="24" fillId="4" borderId="0" xfId="0" applyNumberFormat="1" applyFont="1" applyFill="1" applyAlignment="1">
      <alignment horizontal="center" vertical="center"/>
    </xf>
    <xf numFmtId="0" fontId="24" fillId="4" borderId="0" xfId="0" applyFont="1" applyFill="1" applyAlignment="1">
      <alignment horizontal="center" vertical="center" wrapText="1"/>
    </xf>
    <xf numFmtId="0" fontId="27" fillId="4" borderId="17" xfId="0" applyFont="1" applyFill="1" applyBorder="1" applyAlignment="1">
      <alignment horizontal="center" vertical="center"/>
    </xf>
    <xf numFmtId="0" fontId="27" fillId="4" borderId="5" xfId="0" applyFont="1" applyFill="1" applyBorder="1" applyAlignment="1">
      <alignment horizontal="center" vertical="center"/>
    </xf>
    <xf numFmtId="3" fontId="0" fillId="4" borderId="17" xfId="0" applyNumberFormat="1" applyFill="1" applyBorder="1" applyAlignment="1">
      <alignment horizontal="center" vertical="center"/>
    </xf>
    <xf numFmtId="3" fontId="0" fillId="4" borderId="5" xfId="0" applyNumberFormat="1" applyFill="1" applyBorder="1" applyAlignment="1">
      <alignment horizontal="center" vertical="center"/>
    </xf>
    <xf numFmtId="0" fontId="39" fillId="13" borderId="1" xfId="0" applyFont="1" applyFill="1" applyBorder="1" applyAlignment="1">
      <alignment horizontal="center" vertical="center"/>
    </xf>
    <xf numFmtId="0" fontId="2" fillId="4" borderId="0" xfId="0" applyFont="1" applyFill="1" applyAlignment="1">
      <alignment horizontal="left" vertical="center" wrapText="1"/>
    </xf>
    <xf numFmtId="3" fontId="0" fillId="4" borderId="0" xfId="0" applyNumberFormat="1" applyFill="1" applyAlignment="1">
      <alignment horizontal="left" vertical="center"/>
    </xf>
    <xf numFmtId="167" fontId="0" fillId="4" borderId="0" xfId="0" applyNumberFormat="1" applyFill="1" applyAlignment="1">
      <alignment vertical="center"/>
    </xf>
    <xf numFmtId="0" fontId="3" fillId="9" borderId="20" xfId="0" applyFont="1" applyFill="1" applyBorder="1" applyAlignment="1">
      <alignment horizontal="center" vertical="center" wrapText="1"/>
    </xf>
    <xf numFmtId="0" fontId="3" fillId="9" borderId="9" xfId="0" applyFont="1" applyFill="1" applyBorder="1" applyAlignment="1">
      <alignment horizontal="center" vertical="center" wrapText="1"/>
    </xf>
    <xf numFmtId="165" fontId="0" fillId="4" borderId="6" xfId="0" applyNumberFormat="1" applyFill="1" applyBorder="1" applyAlignment="1">
      <alignment horizontal="center" vertical="center"/>
    </xf>
    <xf numFmtId="0" fontId="1" fillId="4" borderId="0" xfId="0" applyFont="1" applyFill="1"/>
    <xf numFmtId="165" fontId="0" fillId="4" borderId="0" xfId="0" applyNumberFormat="1" applyFill="1" applyAlignment="1">
      <alignment horizontal="center" vertical="center" wrapText="1"/>
    </xf>
    <xf numFmtId="165" fontId="0" fillId="4" borderId="0" xfId="0" applyNumberFormat="1" applyFill="1" applyAlignment="1">
      <alignment horizontal="center" vertical="center"/>
    </xf>
    <xf numFmtId="165" fontId="0" fillId="0" borderId="16" xfId="2" applyNumberFormat="1" applyFont="1" applyBorder="1" applyAlignment="1">
      <alignment vertical="center"/>
    </xf>
    <xf numFmtId="165" fontId="0" fillId="0" borderId="19" xfId="2" applyNumberFormat="1" applyFont="1" applyBorder="1" applyAlignment="1">
      <alignment vertical="center"/>
    </xf>
    <xf numFmtId="165" fontId="3" fillId="0" borderId="19" xfId="2" applyNumberFormat="1" applyFont="1" applyBorder="1" applyAlignment="1">
      <alignment vertical="center"/>
    </xf>
    <xf numFmtId="165" fontId="3" fillId="0" borderId="21" xfId="2" applyNumberFormat="1" applyFont="1" applyBorder="1" applyAlignment="1">
      <alignment vertical="center"/>
    </xf>
    <xf numFmtId="165" fontId="0" fillId="4" borderId="16" xfId="2" applyNumberFormat="1" applyFont="1" applyFill="1" applyBorder="1" applyAlignment="1">
      <alignment vertical="center"/>
    </xf>
    <xf numFmtId="165" fontId="0" fillId="4" borderId="19" xfId="2" applyNumberFormat="1" applyFont="1" applyFill="1" applyBorder="1" applyAlignment="1">
      <alignment vertical="center"/>
    </xf>
    <xf numFmtId="165" fontId="3" fillId="0" borderId="16" xfId="2" applyNumberFormat="1" applyFont="1" applyBorder="1" applyAlignment="1">
      <alignment vertical="center"/>
    </xf>
    <xf numFmtId="9" fontId="0" fillId="4" borderId="6" xfId="3" applyFont="1" applyFill="1" applyBorder="1" applyAlignment="1">
      <alignment horizontal="center" vertical="center" wrapText="1"/>
    </xf>
    <xf numFmtId="168" fontId="0" fillId="4" borderId="40" xfId="3" applyNumberFormat="1" applyFont="1" applyFill="1" applyBorder="1" applyAlignment="1">
      <alignment horizontal="center" vertical="center" wrapText="1"/>
    </xf>
    <xf numFmtId="168" fontId="0" fillId="4" borderId="41" xfId="3" applyNumberFormat="1" applyFont="1" applyFill="1" applyBorder="1" applyAlignment="1">
      <alignment horizontal="center" vertical="center" wrapText="1"/>
    </xf>
    <xf numFmtId="168" fontId="5" fillId="4" borderId="0" xfId="0" applyNumberFormat="1" applyFont="1" applyFill="1" applyAlignment="1">
      <alignment horizontal="center" vertical="center"/>
    </xf>
    <xf numFmtId="168" fontId="6" fillId="4" borderId="0" xfId="0" applyNumberFormat="1" applyFont="1" applyFill="1" applyAlignment="1">
      <alignment horizontal="center" vertical="center"/>
    </xf>
    <xf numFmtId="168" fontId="0" fillId="4" borderId="0" xfId="0" applyNumberFormat="1" applyFill="1" applyAlignment="1">
      <alignment horizontal="center"/>
    </xf>
    <xf numFmtId="168" fontId="0" fillId="4" borderId="0" xfId="0" applyNumberFormat="1" applyFill="1" applyAlignment="1">
      <alignment horizontal="center" vertical="center" wrapText="1"/>
    </xf>
    <xf numFmtId="168" fontId="0" fillId="4" borderId="42" xfId="3" applyNumberFormat="1" applyFont="1" applyFill="1" applyBorder="1" applyAlignment="1">
      <alignment horizontal="center" vertical="center" wrapText="1"/>
    </xf>
    <xf numFmtId="168" fontId="0" fillId="4" borderId="0" xfId="0" applyNumberFormat="1" applyFill="1" applyAlignment="1">
      <alignment horizontal="center" vertical="center"/>
    </xf>
    <xf numFmtId="165" fontId="5" fillId="4" borderId="0" xfId="0" applyNumberFormat="1" applyFont="1" applyFill="1" applyAlignment="1">
      <alignment vertical="center"/>
    </xf>
    <xf numFmtId="165" fontId="6" fillId="4" borderId="0" xfId="0" applyNumberFormat="1" applyFont="1" applyFill="1" applyAlignment="1">
      <alignment vertical="center"/>
    </xf>
    <xf numFmtId="165" fontId="0" fillId="4" borderId="0" xfId="0" applyNumberFormat="1" applyFill="1" applyAlignment="1">
      <alignment vertical="center" wrapText="1"/>
    </xf>
    <xf numFmtId="0" fontId="3" fillId="9" borderId="17" xfId="0" applyFont="1" applyFill="1" applyBorder="1" applyAlignment="1">
      <alignment horizontal="center" vertical="center" wrapText="1"/>
    </xf>
    <xf numFmtId="0" fontId="3" fillId="9" borderId="18" xfId="0" applyFont="1" applyFill="1" applyBorder="1" applyAlignment="1">
      <alignment horizontal="center" vertical="center"/>
    </xf>
    <xf numFmtId="0" fontId="33" fillId="5" borderId="7" xfId="0" applyFont="1" applyFill="1" applyBorder="1" applyAlignment="1">
      <alignment horizontal="center" vertical="center"/>
    </xf>
    <xf numFmtId="0" fontId="23" fillId="8" borderId="3" xfId="0" applyFont="1" applyFill="1" applyBorder="1" applyAlignment="1">
      <alignment horizontal="center" vertical="center" wrapText="1"/>
    </xf>
    <xf numFmtId="0" fontId="23" fillId="8" borderId="48" xfId="0" applyFont="1" applyFill="1" applyBorder="1" applyAlignment="1">
      <alignment horizontal="center" vertical="center" wrapText="1"/>
    </xf>
    <xf numFmtId="0" fontId="23" fillId="8" borderId="63" xfId="0" applyFont="1" applyFill="1" applyBorder="1" applyAlignment="1">
      <alignment horizontal="center" vertical="center" wrapText="1"/>
    </xf>
    <xf numFmtId="0" fontId="9" fillId="0" borderId="0" xfId="0" applyFont="1" applyAlignment="1">
      <alignment vertical="center"/>
    </xf>
    <xf numFmtId="0" fontId="39" fillId="13" borderId="1" xfId="1" applyFont="1" applyFill="1" applyBorder="1" applyAlignment="1">
      <alignment horizontal="center" vertical="center" wrapText="1"/>
    </xf>
    <xf numFmtId="0" fontId="39" fillId="4" borderId="0" xfId="0" applyFont="1" applyFill="1" applyAlignment="1">
      <alignment vertical="center" wrapText="1"/>
    </xf>
    <xf numFmtId="0" fontId="39" fillId="7" borderId="1" xfId="0" applyFont="1" applyFill="1" applyBorder="1" applyAlignment="1">
      <alignment horizontal="center" vertical="center" wrapText="1"/>
    </xf>
    <xf numFmtId="0" fontId="23" fillId="4" borderId="0" xfId="0" applyFont="1" applyFill="1" applyAlignment="1">
      <alignment vertical="center" wrapText="1"/>
    </xf>
    <xf numFmtId="0" fontId="23" fillId="8" borderId="1" xfId="0" applyFont="1" applyFill="1" applyBorder="1" applyAlignment="1">
      <alignment horizontal="center" vertical="center" wrapText="1"/>
    </xf>
    <xf numFmtId="0" fontId="3" fillId="4" borderId="0" xfId="0" applyFont="1" applyFill="1" applyAlignment="1">
      <alignment horizontal="left" vertical="top"/>
    </xf>
    <xf numFmtId="0" fontId="3" fillId="4" borderId="0" xfId="0" applyFont="1" applyFill="1" applyAlignment="1">
      <alignment horizontal="left" vertical="top" wrapText="1"/>
    </xf>
    <xf numFmtId="0" fontId="70" fillId="4" borderId="0" xfId="0" applyFont="1" applyFill="1" applyAlignment="1">
      <alignment vertical="center"/>
    </xf>
    <xf numFmtId="0" fontId="54" fillId="4" borderId="0" xfId="0" applyFont="1" applyFill="1" applyAlignment="1">
      <alignment horizontal="left" vertical="center"/>
    </xf>
    <xf numFmtId="0" fontId="73" fillId="4" borderId="0" xfId="0" applyFont="1" applyFill="1" applyAlignment="1">
      <alignment horizontal="left" vertical="center"/>
    </xf>
    <xf numFmtId="0" fontId="73" fillId="4" borderId="0" xfId="0" applyFont="1" applyFill="1" applyAlignment="1">
      <alignment horizontal="left" vertical="top"/>
    </xf>
    <xf numFmtId="0" fontId="30" fillId="4" borderId="0" xfId="0" applyFont="1" applyFill="1" applyAlignment="1">
      <alignment vertical="center"/>
    </xf>
    <xf numFmtId="0" fontId="73" fillId="4" borderId="0" xfId="0" applyFont="1" applyFill="1" applyAlignment="1">
      <alignment vertical="top"/>
    </xf>
    <xf numFmtId="0" fontId="13" fillId="4" borderId="0" xfId="0" applyFont="1" applyFill="1"/>
    <xf numFmtId="0" fontId="54" fillId="4" borderId="0" xfId="0" applyFont="1" applyFill="1"/>
    <xf numFmtId="165" fontId="0" fillId="4" borderId="54" xfId="0" applyNumberFormat="1" applyFill="1" applyBorder="1" applyAlignment="1">
      <alignment horizontal="center" vertical="center" wrapText="1"/>
    </xf>
    <xf numFmtId="165" fontId="0" fillId="4" borderId="55" xfId="0" applyNumberFormat="1" applyFill="1" applyBorder="1" applyAlignment="1">
      <alignment horizontal="center" vertical="center" wrapText="1"/>
    </xf>
    <xf numFmtId="165" fontId="0" fillId="4" borderId="67" xfId="0" applyNumberFormat="1" applyFill="1" applyBorder="1" applyAlignment="1">
      <alignment horizontal="center" vertical="center" wrapText="1"/>
    </xf>
    <xf numFmtId="0" fontId="9" fillId="4" borderId="0" xfId="0" applyFont="1" applyFill="1" applyAlignment="1">
      <alignment horizontal="left" vertical="center" wrapText="1"/>
    </xf>
    <xf numFmtId="165" fontId="0" fillId="4" borderId="0" xfId="0" applyNumberFormat="1" applyFill="1" applyAlignment="1">
      <alignment vertical="center"/>
    </xf>
    <xf numFmtId="165" fontId="0" fillId="0" borderId="54" xfId="3" applyNumberFormat="1" applyFont="1" applyBorder="1" applyAlignment="1">
      <alignment vertical="center"/>
    </xf>
    <xf numFmtId="165" fontId="0" fillId="0" borderId="55" xfId="3" applyNumberFormat="1" applyFont="1" applyBorder="1" applyAlignment="1">
      <alignment vertical="center"/>
    </xf>
    <xf numFmtId="165" fontId="9" fillId="4" borderId="0" xfId="3" applyNumberFormat="1" applyFont="1" applyFill="1" applyAlignment="1">
      <alignment horizontal="center" vertical="center" wrapText="1"/>
    </xf>
    <xf numFmtId="165" fontId="0" fillId="4" borderId="0" xfId="3" applyNumberFormat="1" applyFont="1" applyFill="1" applyAlignment="1">
      <alignment horizontal="left" vertical="center"/>
    </xf>
    <xf numFmtId="165" fontId="0" fillId="4" borderId="0" xfId="3" applyNumberFormat="1" applyFont="1" applyFill="1" applyAlignment="1">
      <alignment vertical="center" wrapText="1"/>
    </xf>
    <xf numFmtId="165" fontId="0" fillId="4" borderId="0" xfId="3" applyNumberFormat="1" applyFont="1" applyFill="1" applyAlignment="1">
      <alignment horizontal="center" vertical="center"/>
    </xf>
    <xf numFmtId="165" fontId="0" fillId="4" borderId="0" xfId="3" applyNumberFormat="1" applyFont="1" applyFill="1"/>
    <xf numFmtId="165" fontId="0" fillId="4" borderId="0" xfId="3" applyNumberFormat="1" applyFont="1" applyFill="1" applyAlignment="1">
      <alignment horizontal="center"/>
    </xf>
    <xf numFmtId="165" fontId="58" fillId="4" borderId="0" xfId="0" applyNumberFormat="1" applyFont="1" applyFill="1" applyAlignment="1">
      <alignment horizontal="center" vertical="center" wrapText="1"/>
    </xf>
    <xf numFmtId="165" fontId="58" fillId="4" borderId="0" xfId="0" applyNumberFormat="1" applyFont="1" applyFill="1" applyAlignment="1">
      <alignment horizontal="center" vertical="center"/>
    </xf>
    <xf numFmtId="165" fontId="0" fillId="4" borderId="0" xfId="2" applyNumberFormat="1" applyFont="1" applyFill="1" applyAlignment="1">
      <alignment vertical="center"/>
    </xf>
    <xf numFmtId="165" fontId="3" fillId="0" borderId="16" xfId="2" applyNumberFormat="1" applyFont="1" applyBorder="1" applyAlignment="1">
      <alignment horizontal="center" vertical="center"/>
    </xf>
    <xf numFmtId="165" fontId="3" fillId="0" borderId="19" xfId="2" applyNumberFormat="1" applyFont="1" applyBorder="1" applyAlignment="1">
      <alignment horizontal="center" vertical="center"/>
    </xf>
    <xf numFmtId="165" fontId="0" fillId="4" borderId="56" xfId="0" applyNumberFormat="1" applyFill="1" applyBorder="1" applyAlignment="1">
      <alignment horizontal="center" vertical="center" wrapText="1"/>
    </xf>
    <xf numFmtId="165" fontId="0" fillId="4" borderId="3" xfId="0" applyNumberFormat="1" applyFill="1" applyBorder="1" applyAlignment="1">
      <alignment horizontal="center" vertical="center" wrapText="1"/>
    </xf>
    <xf numFmtId="9" fontId="0" fillId="4" borderId="36" xfId="3" applyFont="1" applyFill="1" applyBorder="1" applyAlignment="1">
      <alignment horizontal="center" vertical="center" wrapText="1"/>
    </xf>
    <xf numFmtId="9" fontId="0" fillId="4" borderId="37" xfId="3" applyFont="1" applyFill="1" applyBorder="1" applyAlignment="1">
      <alignment horizontal="center" vertical="center" wrapText="1"/>
    </xf>
    <xf numFmtId="9" fontId="0" fillId="4" borderId="39" xfId="3" applyFont="1" applyFill="1" applyBorder="1" applyAlignment="1">
      <alignment horizontal="center" vertical="center" wrapText="1"/>
    </xf>
    <xf numFmtId="166" fontId="24" fillId="4" borderId="17" xfId="0" applyNumberFormat="1" applyFont="1" applyFill="1" applyBorder="1" applyAlignment="1">
      <alignment horizontal="center" vertical="center" wrapText="1"/>
    </xf>
    <xf numFmtId="166" fontId="24" fillId="4" borderId="5" xfId="0" applyNumberFormat="1" applyFont="1" applyFill="1" applyBorder="1" applyAlignment="1">
      <alignment horizontal="center" vertical="center" wrapText="1"/>
    </xf>
    <xf numFmtId="0" fontId="1" fillId="4" borderId="0" xfId="0" applyFont="1" applyFill="1" applyAlignment="1">
      <alignment vertical="center"/>
    </xf>
    <xf numFmtId="166" fontId="24" fillId="4" borderId="16" xfId="2" applyNumberFormat="1" applyFont="1" applyFill="1" applyBorder="1"/>
    <xf numFmtId="0" fontId="1" fillId="4" borderId="17" xfId="0" applyFont="1" applyFill="1" applyBorder="1" applyAlignment="1">
      <alignment horizontal="center"/>
    </xf>
    <xf numFmtId="0" fontId="1" fillId="4" borderId="17" xfId="0" applyFont="1" applyFill="1" applyBorder="1"/>
    <xf numFmtId="166" fontId="24" fillId="4" borderId="17" xfId="2" applyNumberFormat="1" applyFont="1" applyFill="1" applyBorder="1"/>
    <xf numFmtId="166" fontId="24" fillId="4" borderId="17" xfId="2" applyNumberFormat="1" applyFont="1" applyFill="1" applyBorder="1" applyAlignment="1">
      <alignment horizontal="right"/>
    </xf>
    <xf numFmtId="0" fontId="24" fillId="4" borderId="17" xfId="0" applyFont="1" applyFill="1" applyBorder="1" applyAlignment="1">
      <alignment horizontal="center"/>
    </xf>
    <xf numFmtId="166" fontId="24" fillId="4" borderId="17" xfId="0" applyNumberFormat="1" applyFont="1" applyFill="1" applyBorder="1" applyAlignment="1">
      <alignment horizontal="center" wrapText="1"/>
    </xf>
    <xf numFmtId="166" fontId="24" fillId="4" borderId="19" xfId="2" applyNumberFormat="1" applyFont="1" applyFill="1" applyBorder="1"/>
    <xf numFmtId="0" fontId="1" fillId="4" borderId="5" xfId="0" applyFont="1" applyFill="1" applyBorder="1" applyAlignment="1">
      <alignment horizontal="center"/>
    </xf>
    <xf numFmtId="0" fontId="1" fillId="4" borderId="5" xfId="0" applyFont="1" applyFill="1" applyBorder="1"/>
    <xf numFmtId="166" fontId="24" fillId="4" borderId="5" xfId="2" applyNumberFormat="1" applyFont="1" applyFill="1" applyBorder="1"/>
    <xf numFmtId="166" fontId="24" fillId="4" borderId="5" xfId="2" applyNumberFormat="1" applyFont="1" applyFill="1" applyBorder="1" applyAlignment="1">
      <alignment horizontal="right"/>
    </xf>
    <xf numFmtId="0" fontId="24" fillId="4" borderId="5" xfId="0" applyFont="1" applyFill="1" applyBorder="1" applyAlignment="1">
      <alignment horizontal="center"/>
    </xf>
    <xf numFmtId="166" fontId="24" fillId="4" borderId="5" xfId="0" applyNumberFormat="1" applyFont="1" applyFill="1" applyBorder="1" applyAlignment="1">
      <alignment horizontal="center" wrapText="1"/>
    </xf>
    <xf numFmtId="0" fontId="1" fillId="4" borderId="4" xfId="0" applyFont="1" applyFill="1" applyBorder="1"/>
    <xf numFmtId="166" fontId="24" fillId="4" borderId="4" xfId="0" applyNumberFormat="1" applyFont="1" applyFill="1" applyBorder="1" applyAlignment="1">
      <alignment horizontal="center" wrapText="1"/>
    </xf>
    <xf numFmtId="166" fontId="1" fillId="4" borderId="17" xfId="2" applyNumberFormat="1" applyFill="1" applyBorder="1" applyAlignment="1">
      <alignment horizontal="center" vertical="center"/>
    </xf>
    <xf numFmtId="166" fontId="24" fillId="4" borderId="4" xfId="2" applyNumberFormat="1" applyFont="1" applyFill="1" applyBorder="1" applyAlignment="1">
      <alignment horizontal="center" vertical="center" wrapText="1"/>
    </xf>
    <xf numFmtId="0" fontId="24" fillId="4" borderId="4" xfId="0" applyFont="1" applyFill="1" applyBorder="1" applyAlignment="1">
      <alignment horizontal="center" vertical="center"/>
    </xf>
    <xf numFmtId="9" fontId="0" fillId="4" borderId="18" xfId="3" applyFont="1" applyFill="1" applyBorder="1" applyAlignment="1">
      <alignment horizontal="center" vertical="center" wrapText="1"/>
    </xf>
    <xf numFmtId="9" fontId="0" fillId="4" borderId="20" xfId="3" applyFont="1" applyFill="1" applyBorder="1" applyAlignment="1">
      <alignment horizontal="center" vertical="center" wrapText="1"/>
    </xf>
    <xf numFmtId="0" fontId="0" fillId="11" borderId="19" xfId="0" applyFill="1" applyBorder="1" applyAlignment="1">
      <alignment horizontal="left" vertical="center" wrapText="1"/>
    </xf>
    <xf numFmtId="0" fontId="0" fillId="11" borderId="5" xfId="0" applyFill="1" applyBorder="1" applyAlignment="1">
      <alignment horizontal="left" vertical="center" wrapText="1"/>
    </xf>
    <xf numFmtId="0" fontId="0" fillId="11" borderId="4" xfId="0" applyFill="1" applyBorder="1" applyAlignment="1">
      <alignment horizontal="center" vertical="center" wrapText="1"/>
    </xf>
    <xf numFmtId="0" fontId="33" fillId="11" borderId="1" xfId="0" applyFont="1" applyFill="1" applyBorder="1" applyAlignment="1">
      <alignment vertical="center" wrapText="1"/>
    </xf>
    <xf numFmtId="0" fontId="0" fillId="11" borderId="61" xfId="0" applyFill="1" applyBorder="1" applyAlignment="1">
      <alignment horizontal="left" vertical="center" wrapText="1"/>
    </xf>
    <xf numFmtId="0" fontId="0" fillId="4" borderId="18" xfId="0" applyFill="1" applyBorder="1" applyAlignment="1">
      <alignment horizontal="center" vertical="center"/>
    </xf>
    <xf numFmtId="0" fontId="0" fillId="4" borderId="20" xfId="0" applyFill="1" applyBorder="1" applyAlignment="1">
      <alignment horizontal="center" vertical="center"/>
    </xf>
    <xf numFmtId="0" fontId="0" fillId="4" borderId="9" xfId="0" applyFill="1" applyBorder="1" applyAlignment="1">
      <alignment horizontal="center" vertical="center"/>
    </xf>
    <xf numFmtId="165" fontId="0" fillId="0" borderId="6" xfId="2" applyNumberFormat="1" applyFont="1" applyBorder="1" applyAlignment="1">
      <alignment horizontal="center"/>
    </xf>
    <xf numFmtId="9" fontId="0" fillId="0" borderId="6" xfId="3" applyFont="1" applyBorder="1" applyAlignment="1">
      <alignment horizontal="center"/>
    </xf>
    <xf numFmtId="165" fontId="0" fillId="0" borderId="21" xfId="2" applyNumberFormat="1" applyFont="1" applyBorder="1" applyAlignment="1">
      <alignment vertical="center"/>
    </xf>
    <xf numFmtId="165" fontId="0" fillId="0" borderId="6" xfId="2" applyNumberFormat="1" applyFont="1" applyBorder="1" applyAlignment="1">
      <alignment horizontal="center" vertical="center"/>
    </xf>
    <xf numFmtId="0" fontId="0" fillId="4" borderId="18" xfId="0" applyFill="1" applyBorder="1"/>
    <xf numFmtId="0" fontId="0" fillId="4" borderId="20" xfId="0" applyFill="1" applyBorder="1"/>
    <xf numFmtId="0" fontId="0" fillId="4" borderId="9" xfId="0" applyFill="1" applyBorder="1"/>
    <xf numFmtId="165" fontId="0" fillId="4" borderId="21" xfId="2" applyNumberFormat="1" applyFont="1" applyFill="1" applyBorder="1" applyAlignment="1">
      <alignment vertical="center"/>
    </xf>
    <xf numFmtId="165" fontId="0" fillId="0" borderId="1" xfId="2" applyNumberFormat="1" applyFont="1" applyBorder="1" applyAlignment="1">
      <alignment horizontal="center" vertical="center"/>
    </xf>
    <xf numFmtId="9" fontId="0" fillId="0" borderId="1" xfId="3" applyFont="1" applyBorder="1" applyAlignment="1">
      <alignment horizontal="center" vertical="center"/>
    </xf>
    <xf numFmtId="165" fontId="9" fillId="4" borderId="6" xfId="3" applyNumberFormat="1" applyFont="1" applyFill="1" applyBorder="1" applyAlignment="1">
      <alignment vertical="center"/>
    </xf>
    <xf numFmtId="165" fontId="0" fillId="0" borderId="56" xfId="3" applyNumberFormat="1" applyFont="1" applyBorder="1" applyAlignment="1">
      <alignment vertical="center"/>
    </xf>
    <xf numFmtId="0" fontId="0" fillId="4" borderId="39" xfId="0" applyFill="1" applyBorder="1" applyAlignment="1">
      <alignment horizontal="center" vertical="center"/>
    </xf>
    <xf numFmtId="0" fontId="3" fillId="4" borderId="4" xfId="0" applyFont="1" applyFill="1" applyBorder="1" applyAlignment="1">
      <alignment horizontal="center" vertical="center"/>
    </xf>
    <xf numFmtId="166" fontId="0" fillId="0" borderId="4" xfId="2" applyNumberFormat="1" applyFont="1" applyBorder="1" applyAlignment="1">
      <alignment horizontal="center" vertical="center"/>
    </xf>
    <xf numFmtId="0" fontId="27" fillId="4" borderId="4" xfId="0" applyFont="1" applyFill="1" applyBorder="1" applyAlignment="1">
      <alignment horizontal="center" vertical="center"/>
    </xf>
    <xf numFmtId="3" fontId="0" fillId="4" borderId="4" xfId="0" applyNumberFormat="1" applyFill="1" applyBorder="1" applyAlignment="1">
      <alignment horizontal="center" vertical="center"/>
    </xf>
    <xf numFmtId="165" fontId="0" fillId="4" borderId="6" xfId="0" applyNumberFormat="1" applyFill="1" applyBorder="1" applyAlignment="1">
      <alignment vertical="center"/>
    </xf>
    <xf numFmtId="0" fontId="0" fillId="4" borderId="24" xfId="0" applyFill="1" applyBorder="1" applyAlignment="1">
      <alignment horizontal="center" vertical="center" wrapText="1"/>
    </xf>
    <xf numFmtId="166" fontId="3" fillId="4" borderId="4" xfId="2" applyNumberFormat="1" applyFont="1" applyFill="1" applyBorder="1" applyAlignment="1">
      <alignment horizontal="center" vertical="center"/>
    </xf>
    <xf numFmtId="166" fontId="24" fillId="4" borderId="21" xfId="2" applyNumberFormat="1" applyFont="1" applyFill="1" applyBorder="1"/>
    <xf numFmtId="0" fontId="1" fillId="4" borderId="4" xfId="0" applyFont="1" applyFill="1" applyBorder="1" applyAlignment="1">
      <alignment horizontal="center"/>
    </xf>
    <xf numFmtId="166" fontId="24" fillId="4" borderId="4" xfId="2" applyNumberFormat="1" applyFont="1" applyFill="1" applyBorder="1"/>
    <xf numFmtId="166" fontId="24" fillId="4" borderId="4" xfId="2" applyNumberFormat="1" applyFont="1" applyFill="1" applyBorder="1" applyAlignment="1">
      <alignment horizontal="right"/>
    </xf>
    <xf numFmtId="0" fontId="24" fillId="4" borderId="4" xfId="0" applyFont="1" applyFill="1" applyBorder="1" applyAlignment="1">
      <alignment horizontal="center"/>
    </xf>
    <xf numFmtId="49" fontId="0" fillId="4" borderId="4" xfId="2" applyNumberFormat="1" applyFont="1" applyFill="1" applyBorder="1" applyAlignment="1">
      <alignment horizontal="center" vertical="center"/>
    </xf>
    <xf numFmtId="49" fontId="1" fillId="4" borderId="4" xfId="2" applyNumberFormat="1" applyFill="1" applyBorder="1" applyAlignment="1">
      <alignment horizontal="center" vertical="center"/>
    </xf>
    <xf numFmtId="166" fontId="24" fillId="4" borderId="4" xfId="0" applyNumberFormat="1" applyFont="1" applyFill="1" applyBorder="1" applyAlignment="1">
      <alignment horizontal="center" vertical="center" wrapText="1"/>
    </xf>
    <xf numFmtId="166" fontId="1" fillId="4" borderId="4" xfId="2" applyNumberFormat="1" applyFill="1" applyBorder="1" applyAlignment="1">
      <alignment horizontal="center" vertical="center"/>
    </xf>
    <xf numFmtId="1" fontId="3" fillId="4" borderId="4" xfId="2" applyNumberFormat="1" applyFont="1" applyFill="1" applyBorder="1" applyAlignment="1">
      <alignment horizontal="center" vertical="center"/>
    </xf>
    <xf numFmtId="9" fontId="1" fillId="4" borderId="4" xfId="2" applyNumberFormat="1" applyFill="1" applyBorder="1" applyAlignment="1">
      <alignment horizontal="center" vertical="center"/>
    </xf>
    <xf numFmtId="0" fontId="25" fillId="4" borderId="17" xfId="0" applyFont="1" applyFill="1" applyBorder="1" applyAlignment="1">
      <alignment vertical="center"/>
    </xf>
    <xf numFmtId="0" fontId="25" fillId="4" borderId="18" xfId="0" applyFont="1" applyFill="1" applyBorder="1" applyAlignment="1">
      <alignment vertical="center"/>
    </xf>
    <xf numFmtId="0" fontId="25" fillId="4" borderId="5" xfId="0" applyFont="1" applyFill="1" applyBorder="1" applyAlignment="1">
      <alignment vertical="center"/>
    </xf>
    <xf numFmtId="0" fontId="25" fillId="4" borderId="20" xfId="0" applyFont="1" applyFill="1" applyBorder="1" applyAlignment="1">
      <alignment vertical="center"/>
    </xf>
    <xf numFmtId="0" fontId="25" fillId="4" borderId="4" xfId="0" applyFont="1" applyFill="1" applyBorder="1" applyAlignment="1">
      <alignment vertical="center"/>
    </xf>
    <xf numFmtId="0" fontId="25" fillId="4" borderId="9" xfId="0" applyFont="1" applyFill="1" applyBorder="1" applyAlignment="1">
      <alignment vertical="center"/>
    </xf>
    <xf numFmtId="0" fontId="7" fillId="4" borderId="0" xfId="0" applyFont="1" applyFill="1" applyAlignment="1">
      <alignment vertical="center"/>
    </xf>
    <xf numFmtId="165" fontId="0" fillId="0" borderId="21" xfId="2" applyNumberFormat="1" applyFont="1" applyBorder="1" applyAlignment="1">
      <alignment horizontal="center" vertical="center"/>
    </xf>
    <xf numFmtId="166" fontId="0" fillId="4" borderId="0" xfId="0" applyNumberFormat="1" applyFill="1" applyAlignment="1">
      <alignment vertical="center"/>
    </xf>
    <xf numFmtId="9" fontId="0" fillId="4" borderId="5" xfId="0" applyNumberFormat="1" applyFill="1" applyBorder="1" applyAlignment="1">
      <alignment horizontal="center" vertical="center"/>
    </xf>
    <xf numFmtId="9" fontId="0" fillId="4" borderId="4" xfId="0" applyNumberFormat="1" applyFill="1" applyBorder="1" applyAlignment="1">
      <alignment horizontal="center" vertical="center"/>
    </xf>
    <xf numFmtId="0" fontId="0" fillId="4" borderId="5" xfId="0" applyFill="1" applyBorder="1" applyAlignment="1">
      <alignment horizontal="center"/>
    </xf>
    <xf numFmtId="0" fontId="0" fillId="4" borderId="4" xfId="0" applyFill="1" applyBorder="1" applyAlignment="1">
      <alignment horizontal="center"/>
    </xf>
    <xf numFmtId="0" fontId="24" fillId="4" borderId="51" xfId="0" applyFont="1" applyFill="1" applyBorder="1" applyAlignment="1">
      <alignment horizontal="center" vertical="center"/>
    </xf>
    <xf numFmtId="0" fontId="3" fillId="9" borderId="50" xfId="0" applyFont="1" applyFill="1" applyBorder="1" applyAlignment="1">
      <alignment horizontal="center" vertical="top" wrapText="1"/>
    </xf>
    <xf numFmtId="0" fontId="3" fillId="9" borderId="40" xfId="0" applyFont="1" applyFill="1" applyBorder="1" applyAlignment="1">
      <alignment horizontal="center" vertical="center"/>
    </xf>
    <xf numFmtId="0" fontId="0" fillId="4" borderId="65" xfId="0" applyFill="1" applyBorder="1" applyAlignment="1">
      <alignment horizontal="center" vertical="center"/>
    </xf>
    <xf numFmtId="0" fontId="25" fillId="4" borderId="16" xfId="0" applyFont="1" applyFill="1" applyBorder="1" applyAlignment="1">
      <alignment horizontal="center" vertical="center"/>
    </xf>
    <xf numFmtId="0" fontId="25" fillId="4" borderId="19" xfId="0" applyFont="1" applyFill="1" applyBorder="1" applyAlignment="1">
      <alignment horizontal="center" vertical="center"/>
    </xf>
    <xf numFmtId="0" fontId="25" fillId="4" borderId="21" xfId="0" applyFont="1" applyFill="1" applyBorder="1" applyAlignment="1">
      <alignment horizontal="center" vertical="center"/>
    </xf>
    <xf numFmtId="0" fontId="25" fillId="4" borderId="17" xfId="0" applyFont="1" applyFill="1" applyBorder="1" applyAlignment="1">
      <alignment horizontal="center" vertical="center"/>
    </xf>
    <xf numFmtId="0" fontId="25" fillId="4" borderId="5" xfId="0" applyFont="1" applyFill="1" applyBorder="1" applyAlignment="1">
      <alignment horizontal="center" vertical="center"/>
    </xf>
    <xf numFmtId="0" fontId="25" fillId="4" borderId="4" xfId="0" applyFont="1" applyFill="1" applyBorder="1" applyAlignment="1">
      <alignment horizontal="center" vertical="center"/>
    </xf>
    <xf numFmtId="0" fontId="9" fillId="9" borderId="54" xfId="0" applyFont="1" applyFill="1" applyBorder="1" applyAlignment="1">
      <alignment horizontal="center" vertical="center" wrapText="1"/>
    </xf>
    <xf numFmtId="0" fontId="10" fillId="9" borderId="56" xfId="0" applyFont="1" applyFill="1" applyBorder="1" applyAlignment="1">
      <alignment horizontal="left" vertical="center" wrapText="1"/>
    </xf>
    <xf numFmtId="0" fontId="10" fillId="9" borderId="18" xfId="0" applyFont="1" applyFill="1" applyBorder="1" applyAlignment="1">
      <alignment horizontal="center" vertical="center" wrapText="1"/>
    </xf>
    <xf numFmtId="0" fontId="3" fillId="9" borderId="20" xfId="0" applyFont="1" applyFill="1" applyBorder="1" applyAlignment="1">
      <alignment horizontal="center" vertical="top" wrapText="1"/>
    </xf>
    <xf numFmtId="0" fontId="3" fillId="9" borderId="19"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10" fillId="9" borderId="16" xfId="0" applyFont="1" applyFill="1" applyBorder="1" applyAlignment="1">
      <alignment horizontal="center" vertical="center" wrapText="1"/>
    </xf>
    <xf numFmtId="0" fontId="24" fillId="4" borderId="5" xfId="0" applyFont="1" applyFill="1" applyBorder="1" applyAlignment="1">
      <alignment vertical="center"/>
    </xf>
    <xf numFmtId="0" fontId="24" fillId="4" borderId="5" xfId="0" applyFont="1" applyFill="1" applyBorder="1" applyAlignment="1">
      <alignment vertical="center" wrapText="1"/>
    </xf>
    <xf numFmtId="166" fontId="24" fillId="4" borderId="5" xfId="2" applyNumberFormat="1" applyFont="1" applyFill="1" applyBorder="1" applyAlignment="1">
      <alignment vertical="center" wrapText="1"/>
    </xf>
    <xf numFmtId="0" fontId="24" fillId="4" borderId="17" xfId="0" applyFont="1" applyFill="1" applyBorder="1" applyAlignment="1">
      <alignment vertical="center"/>
    </xf>
    <xf numFmtId="0" fontId="24" fillId="4" borderId="17" xfId="0" applyFont="1" applyFill="1" applyBorder="1" applyAlignment="1">
      <alignment vertical="center" wrapText="1"/>
    </xf>
    <xf numFmtId="166" fontId="24" fillId="4" borderId="17" xfId="2" applyNumberFormat="1" applyFont="1" applyFill="1" applyBorder="1" applyAlignment="1">
      <alignment vertical="center" wrapText="1"/>
    </xf>
    <xf numFmtId="0" fontId="24" fillId="4" borderId="4" xfId="0" applyFont="1" applyFill="1" applyBorder="1" applyAlignment="1">
      <alignment vertical="center"/>
    </xf>
    <xf numFmtId="0" fontId="24" fillId="4" borderId="4" xfId="0" applyFont="1" applyFill="1" applyBorder="1" applyAlignment="1">
      <alignment vertical="center" wrapText="1"/>
    </xf>
    <xf numFmtId="166" fontId="24" fillId="4" borderId="4" xfId="2" applyNumberFormat="1" applyFont="1" applyFill="1" applyBorder="1" applyAlignment="1">
      <alignment vertical="center" wrapText="1"/>
    </xf>
    <xf numFmtId="166" fontId="24" fillId="4" borderId="17" xfId="2" applyNumberFormat="1" applyFont="1" applyFill="1" applyBorder="1" applyAlignment="1">
      <alignment horizontal="center" vertical="center"/>
    </xf>
    <xf numFmtId="2" fontId="24" fillId="4" borderId="17" xfId="0" applyNumberFormat="1" applyFont="1" applyFill="1" applyBorder="1" applyAlignment="1">
      <alignment horizontal="center" vertical="center"/>
    </xf>
    <xf numFmtId="166" fontId="24" fillId="4" borderId="5" xfId="2" applyNumberFormat="1" applyFont="1" applyFill="1" applyBorder="1" applyAlignment="1">
      <alignment horizontal="center" vertical="center"/>
    </xf>
    <xf numFmtId="2" fontId="24" fillId="4" borderId="5" xfId="0" applyNumberFormat="1" applyFont="1" applyFill="1" applyBorder="1" applyAlignment="1">
      <alignment horizontal="center" vertical="center"/>
    </xf>
    <xf numFmtId="2" fontId="24" fillId="4" borderId="4" xfId="0" applyNumberFormat="1" applyFont="1" applyFill="1" applyBorder="1" applyAlignment="1">
      <alignment horizontal="center" vertical="center"/>
    </xf>
    <xf numFmtId="0" fontId="0" fillId="4" borderId="54" xfId="0" applyFill="1" applyBorder="1" applyAlignment="1">
      <alignment horizontal="center" vertical="center" wrapText="1"/>
    </xf>
    <xf numFmtId="0" fontId="0" fillId="4" borderId="55" xfId="0" applyFill="1" applyBorder="1" applyAlignment="1">
      <alignment horizontal="center" vertical="center" wrapText="1"/>
    </xf>
    <xf numFmtId="0" fontId="0" fillId="4" borderId="56" xfId="0" applyFill="1" applyBorder="1" applyAlignment="1">
      <alignment horizontal="center" vertical="center" wrapText="1"/>
    </xf>
    <xf numFmtId="0" fontId="24" fillId="4" borderId="5" xfId="0" applyFont="1" applyFill="1" applyBorder="1" applyAlignment="1">
      <alignment horizontal="center" vertical="center"/>
    </xf>
    <xf numFmtId="0" fontId="24" fillId="4" borderId="17" xfId="0" applyFont="1" applyFill="1" applyBorder="1" applyAlignment="1">
      <alignment horizontal="center" vertical="center"/>
    </xf>
    <xf numFmtId="2" fontId="24" fillId="4" borderId="18" xfId="0" applyNumberFormat="1" applyFont="1" applyFill="1" applyBorder="1" applyAlignment="1">
      <alignment horizontal="center" vertical="center"/>
    </xf>
    <xf numFmtId="2" fontId="24" fillId="4" borderId="20" xfId="0" applyNumberFormat="1" applyFont="1" applyFill="1" applyBorder="1" applyAlignment="1">
      <alignment horizontal="center" vertical="center"/>
    </xf>
    <xf numFmtId="2" fontId="24" fillId="4" borderId="9" xfId="0" applyNumberFormat="1" applyFont="1" applyFill="1" applyBorder="1" applyAlignment="1">
      <alignment horizontal="center" vertical="center"/>
    </xf>
    <xf numFmtId="0" fontId="24" fillId="4" borderId="17"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4" fillId="4" borderId="4" xfId="0" applyFont="1" applyFill="1" applyBorder="1" applyAlignment="1">
      <alignment horizontal="center" vertical="center" wrapText="1"/>
    </xf>
    <xf numFmtId="2" fontId="0" fillId="4" borderId="5" xfId="0" applyNumberFormat="1" applyFill="1" applyBorder="1" applyAlignment="1">
      <alignment horizontal="center" vertical="center"/>
    </xf>
    <xf numFmtId="2" fontId="0" fillId="4" borderId="18" xfId="0" applyNumberFormat="1" applyFill="1" applyBorder="1" applyAlignment="1">
      <alignment horizontal="center" vertical="center"/>
    </xf>
    <xf numFmtId="2" fontId="0" fillId="4" borderId="20" xfId="0" applyNumberFormat="1" applyFill="1" applyBorder="1" applyAlignment="1">
      <alignment horizontal="center" vertical="center"/>
    </xf>
    <xf numFmtId="2" fontId="0" fillId="4" borderId="9" xfId="0" applyNumberFormat="1" applyFill="1" applyBorder="1" applyAlignment="1">
      <alignment horizontal="center" vertical="center"/>
    </xf>
    <xf numFmtId="2" fontId="0" fillId="4" borderId="17" xfId="0" applyNumberFormat="1" applyFill="1" applyBorder="1" applyAlignment="1">
      <alignment horizontal="center" vertical="center"/>
    </xf>
    <xf numFmtId="49" fontId="3" fillId="4" borderId="18" xfId="0" applyNumberFormat="1" applyFont="1" applyFill="1" applyBorder="1" applyAlignment="1">
      <alignment horizontal="center" vertical="center"/>
    </xf>
    <xf numFmtId="49" fontId="3" fillId="4" borderId="20" xfId="0" applyNumberFormat="1" applyFont="1" applyFill="1" applyBorder="1" applyAlignment="1">
      <alignment horizontal="center" vertical="center"/>
    </xf>
    <xf numFmtId="2" fontId="0" fillId="4" borderId="4" xfId="0" applyNumberFormat="1" applyFill="1" applyBorder="1" applyAlignment="1">
      <alignment horizontal="center" vertical="center"/>
    </xf>
    <xf numFmtId="49" fontId="3" fillId="4" borderId="9" xfId="0" applyNumberFormat="1" applyFont="1" applyFill="1" applyBorder="1" applyAlignment="1">
      <alignment horizontal="center" vertical="center"/>
    </xf>
    <xf numFmtId="166" fontId="24" fillId="0" borderId="5" xfId="2" applyNumberFormat="1" applyFont="1" applyBorder="1" applyAlignment="1">
      <alignment horizontal="center" vertical="center"/>
    </xf>
    <xf numFmtId="166" fontId="24" fillId="0" borderId="17" xfId="2" applyNumberFormat="1" applyFont="1" applyBorder="1" applyAlignment="1">
      <alignment horizontal="center" vertical="center"/>
    </xf>
    <xf numFmtId="166" fontId="24" fillId="0" borderId="4" xfId="2" applyNumberFormat="1" applyFont="1" applyBorder="1" applyAlignment="1">
      <alignment horizontal="center" vertical="center"/>
    </xf>
    <xf numFmtId="166" fontId="3" fillId="4" borderId="5" xfId="2" applyNumberFormat="1" applyFont="1" applyFill="1" applyBorder="1" applyAlignment="1">
      <alignment horizontal="center" vertical="center"/>
    </xf>
    <xf numFmtId="0" fontId="0" fillId="0" borderId="5" xfId="0" applyBorder="1" applyAlignment="1">
      <alignment horizontal="center" vertical="center"/>
    </xf>
    <xf numFmtId="166" fontId="24" fillId="4" borderId="16" xfId="2" applyNumberFormat="1" applyFont="1" applyFill="1" applyBorder="1" applyAlignment="1">
      <alignment horizontal="center" vertical="center" wrapText="1"/>
    </xf>
    <xf numFmtId="9" fontId="24" fillId="4" borderId="17" xfId="0" applyNumberFormat="1" applyFont="1" applyFill="1" applyBorder="1" applyAlignment="1">
      <alignment horizontal="center" vertical="center" wrapText="1"/>
    </xf>
    <xf numFmtId="166" fontId="24" fillId="4" borderId="17" xfId="2" applyNumberFormat="1" applyFont="1" applyFill="1" applyBorder="1" applyAlignment="1">
      <alignment horizontal="center" vertical="center" wrapText="1"/>
    </xf>
    <xf numFmtId="166" fontId="3" fillId="4" borderId="17" xfId="2" applyNumberFormat="1" applyFont="1" applyFill="1" applyBorder="1" applyAlignment="1">
      <alignment horizontal="center" vertical="center"/>
    </xf>
    <xf numFmtId="0" fontId="3" fillId="4" borderId="17" xfId="0" applyFont="1" applyFill="1" applyBorder="1" applyAlignment="1">
      <alignment horizontal="center" vertical="center" wrapText="1"/>
    </xf>
    <xf numFmtId="0" fontId="3" fillId="4" borderId="18" xfId="0" applyFont="1" applyFill="1" applyBorder="1" applyAlignment="1">
      <alignment horizontal="center" vertical="center" wrapText="1"/>
    </xf>
    <xf numFmtId="166" fontId="24" fillId="4" borderId="19" xfId="2" applyNumberFormat="1" applyFont="1" applyFill="1" applyBorder="1" applyAlignment="1">
      <alignment horizontal="center" vertical="center" wrapText="1"/>
    </xf>
    <xf numFmtId="9" fontId="24" fillId="4" borderId="5" xfId="0" applyNumberFormat="1" applyFont="1" applyFill="1" applyBorder="1" applyAlignment="1">
      <alignment horizontal="center" vertical="center" wrapText="1"/>
    </xf>
    <xf numFmtId="166" fontId="24" fillId="4" borderId="5" xfId="2" applyNumberFormat="1"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20" xfId="0" applyFont="1" applyFill="1" applyBorder="1" applyAlignment="1">
      <alignment horizontal="center" vertical="center" wrapText="1"/>
    </xf>
    <xf numFmtId="166" fontId="24" fillId="4" borderId="21" xfId="2" applyNumberFormat="1" applyFont="1" applyFill="1" applyBorder="1" applyAlignment="1">
      <alignment horizontal="center" vertical="center" wrapText="1"/>
    </xf>
    <xf numFmtId="9" fontId="24" fillId="4" borderId="4" xfId="0" applyNumberFormat="1"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9" xfId="0" applyFont="1" applyFill="1" applyBorder="1" applyAlignment="1">
      <alignment horizontal="center" vertical="center" wrapText="1"/>
    </xf>
    <xf numFmtId="49" fontId="25" fillId="4" borderId="0" xfId="0" applyNumberFormat="1" applyFont="1" applyFill="1" applyAlignment="1">
      <alignment horizontal="center" vertical="center" wrapText="1"/>
    </xf>
    <xf numFmtId="166" fontId="27" fillId="4" borderId="17" xfId="2" applyNumberFormat="1" applyFont="1" applyFill="1" applyBorder="1" applyAlignment="1">
      <alignment horizontal="center" vertical="center" wrapText="1"/>
    </xf>
    <xf numFmtId="166" fontId="21" fillId="4" borderId="17" xfId="2" applyNumberFormat="1" applyFont="1" applyFill="1" applyBorder="1" applyAlignment="1">
      <alignment horizontal="center" vertical="center" wrapText="1"/>
    </xf>
    <xf numFmtId="166" fontId="24" fillId="4" borderId="18" xfId="2" applyNumberFormat="1" applyFont="1" applyFill="1" applyBorder="1" applyAlignment="1">
      <alignment horizontal="center" vertical="center"/>
    </xf>
    <xf numFmtId="166" fontId="27" fillId="4" borderId="5" xfId="2" applyNumberFormat="1" applyFont="1" applyFill="1" applyBorder="1" applyAlignment="1">
      <alignment horizontal="center" vertical="center" wrapText="1"/>
    </xf>
    <xf numFmtId="166" fontId="21" fillId="4" borderId="5" xfId="2" applyNumberFormat="1" applyFont="1" applyFill="1" applyBorder="1" applyAlignment="1">
      <alignment horizontal="center" vertical="center" wrapText="1"/>
    </xf>
    <xf numFmtId="166" fontId="24" fillId="4" borderId="20" xfId="2" applyNumberFormat="1" applyFont="1" applyFill="1" applyBorder="1" applyAlignment="1">
      <alignment horizontal="center" vertical="center"/>
    </xf>
    <xf numFmtId="166" fontId="24" fillId="4" borderId="9" xfId="2" applyNumberFormat="1" applyFont="1" applyFill="1" applyBorder="1" applyAlignment="1">
      <alignment horizontal="center" vertical="center"/>
    </xf>
    <xf numFmtId="166" fontId="1" fillId="4" borderId="5" xfId="2" applyNumberFormat="1" applyFill="1" applyBorder="1" applyAlignment="1">
      <alignment horizontal="center" vertical="center"/>
    </xf>
    <xf numFmtId="166" fontId="24" fillId="4" borderId="16" xfId="2" applyNumberFormat="1" applyFont="1" applyFill="1" applyBorder="1" applyAlignment="1">
      <alignment horizontal="center" vertical="center"/>
    </xf>
    <xf numFmtId="0" fontId="1" fillId="4" borderId="17" xfId="0" applyFont="1" applyFill="1" applyBorder="1" applyAlignment="1">
      <alignment horizontal="center" vertical="center"/>
    </xf>
    <xf numFmtId="49" fontId="21" fillId="4" borderId="17" xfId="0" applyNumberFormat="1" applyFont="1" applyFill="1" applyBorder="1" applyAlignment="1">
      <alignment horizontal="center" vertical="center"/>
    </xf>
    <xf numFmtId="0" fontId="21" fillId="4" borderId="17" xfId="0" applyFont="1" applyFill="1" applyBorder="1" applyAlignment="1">
      <alignment horizontal="center" vertical="center"/>
    </xf>
    <xf numFmtId="0" fontId="27" fillId="4" borderId="18" xfId="0" applyFont="1" applyFill="1" applyBorder="1" applyAlignment="1">
      <alignment horizontal="center" vertical="center"/>
    </xf>
    <xf numFmtId="166" fontId="24" fillId="4" borderId="19" xfId="2" applyNumberFormat="1" applyFont="1" applyFill="1" applyBorder="1" applyAlignment="1">
      <alignment horizontal="center" vertical="center"/>
    </xf>
    <xf numFmtId="0" fontId="1" fillId="4" borderId="5" xfId="0" applyFont="1" applyFill="1" applyBorder="1" applyAlignment="1">
      <alignment horizontal="center" vertical="center"/>
    </xf>
    <xf numFmtId="49" fontId="21" fillId="4" borderId="5" xfId="0" applyNumberFormat="1" applyFont="1" applyFill="1" applyBorder="1" applyAlignment="1">
      <alignment horizontal="center" vertical="center"/>
    </xf>
    <xf numFmtId="0" fontId="21" fillId="4" borderId="5" xfId="0" applyFont="1" applyFill="1" applyBorder="1" applyAlignment="1">
      <alignment horizontal="center" vertical="center"/>
    </xf>
    <xf numFmtId="0" fontId="27" fillId="4" borderId="20" xfId="0" applyFont="1" applyFill="1" applyBorder="1" applyAlignment="1">
      <alignment horizontal="center" vertical="center"/>
    </xf>
    <xf numFmtId="166" fontId="24" fillId="4" borderId="21" xfId="2" applyNumberFormat="1" applyFont="1" applyFill="1" applyBorder="1" applyAlignment="1">
      <alignment horizontal="center" vertical="center"/>
    </xf>
    <xf numFmtId="0" fontId="1" fillId="4" borderId="4" xfId="0" applyFont="1" applyFill="1" applyBorder="1" applyAlignment="1">
      <alignment horizontal="center" vertical="center"/>
    </xf>
    <xf numFmtId="0" fontId="63" fillId="4" borderId="17" xfId="0" applyFont="1" applyFill="1" applyBorder="1" applyAlignment="1">
      <alignment horizontal="center" vertical="center"/>
    </xf>
    <xf numFmtId="0" fontId="1" fillId="4" borderId="18" xfId="0" applyFont="1" applyFill="1" applyBorder="1" applyAlignment="1">
      <alignment horizontal="center" vertical="center"/>
    </xf>
    <xf numFmtId="0" fontId="63" fillId="4" borderId="5" xfId="0" applyFont="1" applyFill="1" applyBorder="1" applyAlignment="1">
      <alignment horizontal="center" vertical="center"/>
    </xf>
    <xf numFmtId="0" fontId="1" fillId="4" borderId="20" xfId="0" applyFont="1" applyFill="1" applyBorder="1" applyAlignment="1">
      <alignment horizontal="center" vertical="center"/>
    </xf>
    <xf numFmtId="0" fontId="63" fillId="4" borderId="4"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0" xfId="0" applyFont="1" applyFill="1" applyAlignment="1">
      <alignment horizontal="center" vertical="center"/>
    </xf>
    <xf numFmtId="9" fontId="24" fillId="4" borderId="5" xfId="0" applyNumberFormat="1" applyFont="1" applyFill="1" applyBorder="1" applyAlignment="1">
      <alignment horizontal="center" vertical="center"/>
    </xf>
    <xf numFmtId="9" fontId="24" fillId="4" borderId="17" xfId="0" applyNumberFormat="1" applyFont="1" applyFill="1" applyBorder="1" applyAlignment="1">
      <alignment horizontal="center" vertical="center"/>
    </xf>
    <xf numFmtId="9" fontId="24" fillId="4" borderId="4" xfId="0" applyNumberFormat="1" applyFont="1" applyFill="1" applyBorder="1" applyAlignment="1">
      <alignment horizontal="center" vertical="center"/>
    </xf>
    <xf numFmtId="0" fontId="25" fillId="4" borderId="18"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9" xfId="0" applyFont="1" applyFill="1" applyBorder="1" applyAlignment="1">
      <alignment horizontal="center" vertical="center"/>
    </xf>
    <xf numFmtId="0" fontId="16" fillId="4" borderId="65"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54" xfId="0" applyFont="1" applyFill="1" applyBorder="1" applyAlignment="1">
      <alignment horizontal="center" vertical="center" wrapText="1"/>
    </xf>
    <xf numFmtId="0" fontId="3" fillId="4" borderId="55" xfId="0" applyFont="1" applyFill="1" applyBorder="1" applyAlignment="1">
      <alignment horizontal="center" vertical="center" wrapText="1"/>
    </xf>
    <xf numFmtId="0" fontId="3" fillId="4" borderId="56" xfId="0" applyFont="1" applyFill="1" applyBorder="1" applyAlignment="1">
      <alignment horizontal="center" vertical="center" wrapText="1"/>
    </xf>
    <xf numFmtId="0" fontId="0" fillId="11" borderId="62" xfId="0" applyFill="1" applyBorder="1" applyAlignment="1">
      <alignment horizontal="center" vertical="center" wrapText="1"/>
    </xf>
    <xf numFmtId="0" fontId="16" fillId="4" borderId="0" xfId="0" applyFont="1" applyFill="1" applyAlignment="1">
      <alignment vertical="center" wrapText="1"/>
    </xf>
    <xf numFmtId="0" fontId="46" fillId="4" borderId="18" xfId="0" applyFont="1" applyFill="1" applyBorder="1" applyAlignment="1">
      <alignment horizontal="center" vertical="center"/>
    </xf>
    <xf numFmtId="0" fontId="46" fillId="4" borderId="20" xfId="0" applyFont="1" applyFill="1" applyBorder="1" applyAlignment="1">
      <alignment horizontal="center" vertical="center"/>
    </xf>
    <xf numFmtId="0" fontId="46" fillId="4" borderId="9" xfId="0" applyFont="1" applyFill="1" applyBorder="1" applyAlignment="1">
      <alignment horizontal="center"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4" borderId="16" xfId="0" applyFill="1" applyBorder="1" applyAlignment="1">
      <alignment horizontal="center"/>
    </xf>
    <xf numFmtId="0" fontId="0" fillId="4" borderId="17" xfId="0" applyFill="1" applyBorder="1" applyAlignment="1">
      <alignment horizontal="center"/>
    </xf>
    <xf numFmtId="0" fontId="46" fillId="4" borderId="18" xfId="0" applyFont="1" applyFill="1" applyBorder="1" applyAlignment="1">
      <alignment horizontal="center"/>
    </xf>
    <xf numFmtId="0" fontId="0" fillId="4" borderId="19" xfId="0" applyFill="1" applyBorder="1" applyAlignment="1">
      <alignment horizontal="center"/>
    </xf>
    <xf numFmtId="0" fontId="46" fillId="4" borderId="20" xfId="0" applyFont="1" applyFill="1" applyBorder="1" applyAlignment="1">
      <alignment horizontal="center"/>
    </xf>
    <xf numFmtId="0" fontId="0" fillId="4" borderId="21" xfId="0" applyFill="1" applyBorder="1" applyAlignment="1">
      <alignment horizontal="center"/>
    </xf>
    <xf numFmtId="0" fontId="46" fillId="4" borderId="9" xfId="0" applyFont="1" applyFill="1" applyBorder="1" applyAlignment="1">
      <alignment horizontal="center"/>
    </xf>
    <xf numFmtId="0" fontId="0" fillId="0" borderId="17" xfId="0" applyBorder="1" applyAlignment="1">
      <alignment horizontal="center"/>
    </xf>
    <xf numFmtId="0" fontId="0" fillId="0" borderId="5" xfId="0" applyBorder="1" applyAlignment="1">
      <alignment horizontal="center"/>
    </xf>
    <xf numFmtId="0" fontId="0" fillId="0" borderId="4" xfId="0" applyBorder="1" applyAlignment="1">
      <alignment horizontal="center"/>
    </xf>
    <xf numFmtId="0" fontId="0" fillId="5" borderId="5" xfId="0" applyFill="1" applyBorder="1" applyAlignment="1">
      <alignment horizontal="center" vertical="center" wrapText="1"/>
    </xf>
    <xf numFmtId="0" fontId="0" fillId="5" borderId="20" xfId="0" applyFill="1" applyBorder="1" applyAlignment="1">
      <alignment horizontal="center" vertical="center" wrapText="1"/>
    </xf>
    <xf numFmtId="0" fontId="0" fillId="5" borderId="4" xfId="0" applyFill="1" applyBorder="1" applyAlignment="1">
      <alignment horizontal="center" vertical="center" wrapText="1"/>
    </xf>
    <xf numFmtId="0" fontId="0" fillId="5" borderId="9" xfId="0"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25" fillId="4" borderId="19" xfId="0" applyFont="1" applyFill="1" applyBorder="1" applyAlignment="1">
      <alignment vertical="center"/>
    </xf>
    <xf numFmtId="0" fontId="25" fillId="4" borderId="21" xfId="0" applyFont="1" applyFill="1" applyBorder="1" applyAlignment="1">
      <alignment vertical="center"/>
    </xf>
    <xf numFmtId="9" fontId="3" fillId="4" borderId="4" xfId="3" applyFont="1" applyFill="1" applyBorder="1" applyAlignment="1">
      <alignment horizontal="center" vertical="center"/>
    </xf>
    <xf numFmtId="9" fontId="24" fillId="4" borderId="4" xfId="3" applyFont="1" applyFill="1" applyBorder="1" applyAlignment="1">
      <alignment horizontal="center" vertical="center"/>
    </xf>
    <xf numFmtId="0" fontId="3" fillId="4" borderId="5" xfId="0" applyFont="1" applyFill="1" applyBorder="1" applyAlignment="1">
      <alignment horizontal="center" vertical="center"/>
    </xf>
    <xf numFmtId="165" fontId="0" fillId="4" borderId="1" xfId="2" applyNumberFormat="1" applyFont="1" applyFill="1" applyBorder="1" applyAlignment="1">
      <alignment horizontal="center" vertical="center"/>
    </xf>
    <xf numFmtId="9" fontId="0" fillId="4" borderId="13" xfId="3" applyFont="1" applyFill="1" applyBorder="1" applyAlignment="1">
      <alignment horizontal="center" vertical="center"/>
    </xf>
    <xf numFmtId="9" fontId="1" fillId="4" borderId="0" xfId="3" applyFill="1" applyAlignment="1">
      <alignment horizontal="center" vertical="center" wrapText="1"/>
    </xf>
    <xf numFmtId="9" fontId="0" fillId="4" borderId="0" xfId="3" applyFont="1" applyFill="1" applyAlignment="1">
      <alignment horizontal="center" vertical="center" wrapText="1"/>
    </xf>
    <xf numFmtId="0" fontId="0" fillId="4" borderId="53" xfId="0" applyFill="1" applyBorder="1" applyAlignment="1">
      <alignment horizontal="center" vertical="center"/>
    </xf>
    <xf numFmtId="9" fontId="1" fillId="4" borderId="6" xfId="3" applyFill="1" applyBorder="1" applyAlignment="1">
      <alignment horizontal="center" vertical="center" wrapText="1"/>
    </xf>
    <xf numFmtId="168" fontId="0" fillId="4" borderId="36" xfId="3" applyNumberFormat="1" applyFont="1" applyFill="1" applyBorder="1" applyAlignment="1">
      <alignment horizontal="center" vertical="center" wrapText="1"/>
    </xf>
    <xf numFmtId="168" fontId="0" fillId="4" borderId="37" xfId="3" applyNumberFormat="1" applyFont="1" applyFill="1" applyBorder="1" applyAlignment="1">
      <alignment horizontal="center" vertical="center" wrapText="1"/>
    </xf>
    <xf numFmtId="168" fontId="0" fillId="4" borderId="39" xfId="3" applyNumberFormat="1" applyFont="1" applyFill="1" applyBorder="1" applyAlignment="1">
      <alignment horizontal="center" vertical="center" wrapText="1"/>
    </xf>
    <xf numFmtId="0" fontId="0" fillId="0" borderId="0" xfId="0" applyAlignment="1">
      <alignment horizontal="left" vertical="center"/>
    </xf>
    <xf numFmtId="0" fontId="25" fillId="4" borderId="54" xfId="0" applyFont="1" applyFill="1" applyBorder="1" applyAlignment="1">
      <alignment horizontal="center" vertical="center"/>
    </xf>
    <xf numFmtId="0" fontId="25" fillId="4" borderId="55" xfId="0" applyFont="1" applyFill="1" applyBorder="1" applyAlignment="1">
      <alignment horizontal="center" vertical="center"/>
    </xf>
    <xf numFmtId="0" fontId="25" fillId="4" borderId="56" xfId="0" applyFont="1" applyFill="1" applyBorder="1" applyAlignment="1">
      <alignment horizontal="center" vertical="center"/>
    </xf>
    <xf numFmtId="0" fontId="74" fillId="4" borderId="36" xfId="0" applyFont="1" applyFill="1" applyBorder="1" applyAlignment="1">
      <alignment horizontal="center" vertical="center"/>
    </xf>
    <xf numFmtId="0" fontId="74" fillId="4" borderId="37" xfId="0" applyFont="1" applyFill="1" applyBorder="1" applyAlignment="1">
      <alignment horizontal="center" vertical="center"/>
    </xf>
    <xf numFmtId="0" fontId="74" fillId="4" borderId="39" xfId="0" applyFont="1" applyFill="1" applyBorder="1" applyAlignment="1">
      <alignment horizontal="center" vertical="center"/>
    </xf>
    <xf numFmtId="0" fontId="25" fillId="4" borderId="0" xfId="0" applyFont="1" applyFill="1" applyAlignment="1">
      <alignment horizontal="center" vertical="center"/>
    </xf>
    <xf numFmtId="0" fontId="25" fillId="4" borderId="0" xfId="0" applyFont="1" applyFill="1" applyAlignment="1">
      <alignment vertical="center"/>
    </xf>
    <xf numFmtId="0" fontId="25" fillId="4" borderId="0" xfId="0" applyFont="1" applyFill="1" applyAlignment="1">
      <alignment horizontal="center"/>
    </xf>
    <xf numFmtId="0" fontId="25" fillId="4" borderId="0" xfId="0" applyFont="1" applyFill="1"/>
    <xf numFmtId="165" fontId="0" fillId="4" borderId="54" xfId="3" applyNumberFormat="1" applyFont="1" applyFill="1" applyBorder="1" applyAlignment="1">
      <alignment vertical="center"/>
    </xf>
    <xf numFmtId="166" fontId="24" fillId="4" borderId="51" xfId="2" applyNumberFormat="1" applyFont="1" applyFill="1" applyBorder="1" applyAlignment="1">
      <alignment horizontal="center" vertical="center"/>
    </xf>
    <xf numFmtId="165" fontId="0" fillId="4" borderId="44" xfId="2" applyNumberFormat="1" applyFont="1" applyFill="1" applyBorder="1" applyAlignment="1">
      <alignment horizontal="center" vertical="center"/>
    </xf>
    <xf numFmtId="165" fontId="0" fillId="0" borderId="61" xfId="2" applyNumberFormat="1" applyFont="1" applyBorder="1" applyAlignment="1">
      <alignment horizontal="center" vertical="center"/>
    </xf>
    <xf numFmtId="165" fontId="0" fillId="0" borderId="16" xfId="2" applyNumberFormat="1" applyFont="1" applyBorder="1" applyAlignment="1">
      <alignment horizontal="right"/>
    </xf>
    <xf numFmtId="165" fontId="0" fillId="0" borderId="19" xfId="2" applyNumberFormat="1" applyFont="1" applyBorder="1" applyAlignment="1">
      <alignment horizontal="right"/>
    </xf>
    <xf numFmtId="165" fontId="0" fillId="0" borderId="21" xfId="2" applyNumberFormat="1" applyFont="1" applyBorder="1" applyAlignment="1">
      <alignment horizontal="right"/>
    </xf>
    <xf numFmtId="165" fontId="0" fillId="0" borderId="6" xfId="2" applyNumberFormat="1" applyFont="1" applyBorder="1" applyAlignment="1">
      <alignment horizontal="right"/>
    </xf>
    <xf numFmtId="0" fontId="0" fillId="17" borderId="0" xfId="0" applyFill="1"/>
    <xf numFmtId="0" fontId="0" fillId="17" borderId="58" xfId="0" applyFill="1" applyBorder="1" applyAlignment="1">
      <alignment horizontal="center" vertical="center"/>
    </xf>
    <xf numFmtId="0" fontId="0" fillId="17" borderId="57" xfId="0" applyFill="1" applyBorder="1" applyAlignment="1">
      <alignment horizontal="center" vertical="center"/>
    </xf>
    <xf numFmtId="0" fontId="0" fillId="17" borderId="58" xfId="0" applyFill="1" applyBorder="1" applyAlignment="1">
      <alignment horizontal="left" vertical="center"/>
    </xf>
    <xf numFmtId="0" fontId="0" fillId="17" borderId="0" xfId="0" applyFill="1" applyAlignment="1">
      <alignment horizontal="center" vertical="center"/>
    </xf>
    <xf numFmtId="0" fontId="0" fillId="0" borderId="26" xfId="0" applyBorder="1" applyAlignment="1">
      <alignment vertical="center" wrapText="1"/>
    </xf>
    <xf numFmtId="0" fontId="9" fillId="0" borderId="15" xfId="0" applyFont="1" applyBorder="1" applyAlignment="1">
      <alignment vertical="center" wrapText="1"/>
    </xf>
    <xf numFmtId="0" fontId="0" fillId="0" borderId="7" xfId="0" applyBorder="1" applyAlignment="1">
      <alignment vertical="center" wrapText="1"/>
    </xf>
    <xf numFmtId="165" fontId="33" fillId="14" borderId="84" xfId="0" applyNumberFormat="1" applyFont="1" applyFill="1" applyBorder="1" applyAlignment="1">
      <alignment horizontal="center" vertical="center"/>
    </xf>
    <xf numFmtId="0" fontId="10" fillId="11" borderId="10"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10" fillId="9" borderId="12" xfId="0" applyFont="1" applyFill="1" applyBorder="1" applyAlignment="1">
      <alignment horizontal="center" vertical="center" wrapText="1"/>
    </xf>
    <xf numFmtId="0" fontId="0" fillId="4" borderId="0" xfId="0" applyFill="1" applyAlignment="1">
      <alignment horizontal="center" vertical="center" wrapText="1"/>
    </xf>
    <xf numFmtId="0" fontId="9" fillId="4" borderId="0" xfId="0" applyFont="1" applyFill="1" applyAlignment="1">
      <alignment horizontal="center" vertical="center" wrapText="1"/>
    </xf>
    <xf numFmtId="9" fontId="0" fillId="4" borderId="40" xfId="3" applyNumberFormat="1" applyFont="1" applyFill="1" applyBorder="1" applyAlignment="1">
      <alignment horizontal="center" vertical="center" wrapText="1"/>
    </xf>
    <xf numFmtId="9" fontId="0" fillId="4" borderId="41" xfId="3" applyNumberFormat="1" applyFont="1" applyFill="1" applyBorder="1" applyAlignment="1">
      <alignment horizontal="center" vertical="center" wrapText="1"/>
    </xf>
    <xf numFmtId="9" fontId="0" fillId="4" borderId="42" xfId="3" applyNumberFormat="1" applyFont="1" applyFill="1" applyBorder="1" applyAlignment="1">
      <alignment horizontal="center" vertical="center" wrapText="1"/>
    </xf>
    <xf numFmtId="9" fontId="9" fillId="4" borderId="6" xfId="3" applyNumberFormat="1" applyFont="1" applyFill="1" applyBorder="1" applyAlignment="1">
      <alignment horizontal="center" vertical="center" wrapText="1"/>
    </xf>
    <xf numFmtId="9" fontId="0" fillId="4" borderId="0" xfId="0" applyNumberFormat="1" applyFill="1" applyAlignment="1">
      <alignment horizontal="center" vertical="center" wrapText="1"/>
    </xf>
    <xf numFmtId="9" fontId="0" fillId="4" borderId="0" xfId="0" applyNumberFormat="1" applyFill="1" applyAlignment="1">
      <alignment horizontal="center"/>
    </xf>
    <xf numFmtId="168" fontId="0" fillId="0" borderId="6" xfId="3" applyNumberFormat="1" applyFont="1" applyBorder="1" applyAlignment="1">
      <alignment horizontal="center"/>
    </xf>
    <xf numFmtId="168" fontId="0" fillId="0" borderId="1" xfId="3" applyNumberFormat="1" applyFont="1" applyBorder="1" applyAlignment="1">
      <alignment horizontal="center"/>
    </xf>
    <xf numFmtId="168" fontId="0" fillId="4" borderId="1" xfId="3" applyNumberFormat="1" applyFont="1" applyFill="1" applyBorder="1" applyAlignment="1">
      <alignment horizontal="center" vertical="center"/>
    </xf>
    <xf numFmtId="168" fontId="0" fillId="0" borderId="1" xfId="3" applyNumberFormat="1" applyFont="1" applyBorder="1" applyAlignment="1">
      <alignment horizontal="center" vertical="center"/>
    </xf>
    <xf numFmtId="168" fontId="0" fillId="4" borderId="0" xfId="0" applyNumberFormat="1" applyFill="1"/>
    <xf numFmtId="9" fontId="0" fillId="0" borderId="1" xfId="3" applyNumberFormat="1" applyFont="1" applyBorder="1" applyAlignment="1">
      <alignment horizontal="center" vertical="center"/>
    </xf>
    <xf numFmtId="0" fontId="6" fillId="4" borderId="0" xfId="0" applyFont="1" applyFill="1" applyAlignment="1"/>
    <xf numFmtId="0" fontId="54" fillId="4" borderId="0" xfId="0" applyFont="1" applyFill="1" applyBorder="1" applyAlignment="1">
      <alignment horizontal="left" vertical="top"/>
    </xf>
    <xf numFmtId="0" fontId="73" fillId="4" borderId="0" xfId="0" applyFont="1" applyFill="1" applyBorder="1" applyAlignment="1">
      <alignment horizontal="left" vertical="top"/>
    </xf>
    <xf numFmtId="0" fontId="54" fillId="4" borderId="0" xfId="0" applyFont="1" applyFill="1" applyBorder="1" applyAlignment="1">
      <alignment vertical="top"/>
    </xf>
    <xf numFmtId="0" fontId="0" fillId="4" borderId="0" xfId="0" applyFill="1" applyBorder="1"/>
    <xf numFmtId="0" fontId="41" fillId="4" borderId="0" xfId="0" applyFont="1" applyFill="1" applyBorder="1" applyAlignment="1">
      <alignment vertical="center"/>
    </xf>
    <xf numFmtId="0" fontId="54" fillId="4" borderId="0" xfId="0" applyFont="1" applyFill="1" applyBorder="1" applyAlignment="1">
      <alignment vertical="center"/>
    </xf>
    <xf numFmtId="0" fontId="77" fillId="4" borderId="0" xfId="0" applyFont="1" applyFill="1" applyAlignment="1">
      <alignment horizontal="center"/>
    </xf>
    <xf numFmtId="49" fontId="76" fillId="4" borderId="0" xfId="0" applyNumberFormat="1" applyFont="1" applyFill="1" applyAlignment="1">
      <alignment horizontal="center"/>
    </xf>
    <xf numFmtId="0" fontId="78" fillId="4" borderId="0" xfId="4" applyFont="1" applyFill="1" applyAlignment="1">
      <alignment horizontal="center"/>
    </xf>
    <xf numFmtId="0" fontId="75" fillId="4" borderId="0" xfId="0" applyFont="1" applyFill="1" applyAlignment="1">
      <alignment horizontal="center"/>
    </xf>
    <xf numFmtId="0" fontId="79" fillId="4" borderId="0" xfId="4" applyFont="1" applyFill="1" applyAlignment="1">
      <alignment horizontal="center" vertical="center"/>
    </xf>
    <xf numFmtId="6" fontId="3" fillId="9" borderId="23" xfId="0" applyNumberFormat="1" applyFont="1" applyFill="1" applyBorder="1" applyAlignment="1">
      <alignment horizontal="center" vertical="center"/>
    </xf>
    <xf numFmtId="6" fontId="0" fillId="4" borderId="19" xfId="0" applyNumberFormat="1" applyFill="1" applyBorder="1" applyAlignment="1">
      <alignment horizontal="center" vertical="center"/>
    </xf>
    <xf numFmtId="6" fontId="0" fillId="9" borderId="15" xfId="0" applyNumberFormat="1" applyFill="1" applyBorder="1" applyAlignment="1">
      <alignment horizontal="center" vertical="center"/>
    </xf>
    <xf numFmtId="6" fontId="0" fillId="4" borderId="21" xfId="0" applyNumberFormat="1" applyFill="1" applyBorder="1" applyAlignment="1">
      <alignment horizontal="center" vertical="center"/>
    </xf>
    <xf numFmtId="6" fontId="0" fillId="9" borderId="24" xfId="0" applyNumberFormat="1" applyFill="1" applyBorder="1" applyAlignment="1">
      <alignment horizontal="center" vertical="center"/>
    </xf>
    <xf numFmtId="6" fontId="9" fillId="9" borderId="2" xfId="0" applyNumberFormat="1" applyFont="1" applyFill="1" applyBorder="1" applyAlignment="1">
      <alignment horizontal="center" vertical="center"/>
    </xf>
    <xf numFmtId="6" fontId="9" fillId="9" borderId="74" xfId="0" applyNumberFormat="1" applyFont="1" applyFill="1" applyBorder="1" applyAlignment="1">
      <alignment horizontal="center" vertical="center"/>
    </xf>
    <xf numFmtId="6" fontId="9" fillId="9" borderId="75" xfId="0" applyNumberFormat="1" applyFont="1" applyFill="1" applyBorder="1" applyAlignment="1">
      <alignment horizontal="center" vertical="center"/>
    </xf>
    <xf numFmtId="6" fontId="0" fillId="4" borderId="16" xfId="0" applyNumberFormat="1" applyFill="1" applyBorder="1" applyAlignment="1">
      <alignment horizontal="center" vertical="center" wrapText="1"/>
    </xf>
    <xf numFmtId="6" fontId="0" fillId="9" borderId="23" xfId="0" applyNumberFormat="1" applyFill="1" applyBorder="1" applyAlignment="1">
      <alignment horizontal="center" vertical="center"/>
    </xf>
    <xf numFmtId="6" fontId="0" fillId="4" borderId="19" xfId="0" applyNumberFormat="1" applyFill="1" applyBorder="1" applyAlignment="1">
      <alignment horizontal="center" vertical="center" wrapText="1"/>
    </xf>
    <xf numFmtId="6" fontId="0" fillId="4" borderId="21" xfId="0" applyNumberFormat="1" applyFill="1" applyBorder="1" applyAlignment="1">
      <alignment horizontal="center" vertical="center" wrapText="1"/>
    </xf>
    <xf numFmtId="6" fontId="0" fillId="4" borderId="40" xfId="2" applyNumberFormat="1" applyFont="1" applyFill="1" applyBorder="1" applyAlignment="1">
      <alignment horizontal="center" vertical="center"/>
    </xf>
    <xf numFmtId="6" fontId="0" fillId="4" borderId="18" xfId="2" applyNumberFormat="1" applyFont="1" applyFill="1" applyBorder="1" applyAlignment="1">
      <alignment horizontal="center" vertical="center"/>
    </xf>
    <xf numFmtId="6" fontId="0" fillId="11" borderId="23" xfId="0" applyNumberFormat="1" applyFill="1" applyBorder="1" applyAlignment="1">
      <alignment horizontal="center" vertical="center"/>
    </xf>
    <xf numFmtId="6" fontId="0" fillId="4" borderId="19" xfId="2" applyNumberFormat="1" applyFont="1" applyFill="1" applyBorder="1" applyAlignment="1">
      <alignment horizontal="center" vertical="center"/>
    </xf>
    <xf numFmtId="6" fontId="0" fillId="11" borderId="15" xfId="0" applyNumberFormat="1" applyFill="1" applyBorder="1" applyAlignment="1">
      <alignment horizontal="center" vertical="center"/>
    </xf>
    <xf numFmtId="6" fontId="0" fillId="4" borderId="5" xfId="2" applyNumberFormat="1" applyFont="1" applyFill="1" applyBorder="1" applyAlignment="1">
      <alignment horizontal="center" vertical="center"/>
    </xf>
    <xf numFmtId="6" fontId="0" fillId="4" borderId="41" xfId="2" applyNumberFormat="1" applyFont="1" applyFill="1" applyBorder="1" applyAlignment="1">
      <alignment horizontal="center" vertical="center"/>
    </xf>
    <xf numFmtId="6" fontId="0" fillId="4" borderId="21" xfId="2" applyNumberFormat="1" applyFont="1" applyFill="1" applyBorder="1" applyAlignment="1">
      <alignment horizontal="center" vertical="center"/>
    </xf>
    <xf numFmtId="6" fontId="0" fillId="4" borderId="4" xfId="2" applyNumberFormat="1" applyFont="1" applyFill="1" applyBorder="1" applyAlignment="1">
      <alignment horizontal="center" vertical="center"/>
    </xf>
    <xf numFmtId="6" fontId="0" fillId="4" borderId="42" xfId="2" applyNumberFormat="1" applyFont="1" applyFill="1" applyBorder="1" applyAlignment="1">
      <alignment horizontal="center" vertical="center"/>
    </xf>
    <xf numFmtId="6" fontId="0" fillId="11" borderId="24" xfId="0" applyNumberFormat="1" applyFill="1" applyBorder="1" applyAlignment="1">
      <alignment horizontal="center" vertical="center"/>
    </xf>
    <xf numFmtId="6" fontId="9" fillId="11" borderId="2" xfId="0" applyNumberFormat="1" applyFont="1" applyFill="1" applyBorder="1" applyAlignment="1">
      <alignment horizontal="center" vertical="center"/>
    </xf>
    <xf numFmtId="6" fontId="9" fillId="11" borderId="74" xfId="0" applyNumberFormat="1" applyFont="1" applyFill="1" applyBorder="1" applyAlignment="1">
      <alignment horizontal="center" vertical="center"/>
    </xf>
    <xf numFmtId="6" fontId="9" fillId="11" borderId="75" xfId="0" applyNumberFormat="1" applyFont="1" applyFill="1" applyBorder="1" applyAlignment="1">
      <alignment horizontal="center" vertical="center"/>
    </xf>
    <xf numFmtId="6" fontId="0" fillId="0" borderId="16" xfId="2" applyNumberFormat="1" applyFont="1" applyBorder="1" applyAlignment="1">
      <alignment horizontal="center" vertical="center"/>
    </xf>
    <xf numFmtId="6" fontId="0" fillId="0" borderId="17" xfId="2" applyNumberFormat="1" applyFont="1" applyBorder="1" applyAlignment="1">
      <alignment horizontal="center" vertical="center"/>
    </xf>
    <xf numFmtId="6" fontId="0" fillId="0" borderId="18" xfId="2" applyNumberFormat="1" applyFont="1" applyBorder="1" applyAlignment="1">
      <alignment horizontal="center" vertical="center"/>
    </xf>
    <xf numFmtId="6" fontId="0" fillId="0" borderId="19" xfId="2" applyNumberFormat="1" applyFont="1" applyBorder="1" applyAlignment="1">
      <alignment horizontal="center" vertical="center"/>
    </xf>
    <xf numFmtId="6" fontId="0" fillId="0" borderId="5" xfId="2" applyNumberFormat="1" applyFont="1" applyBorder="1" applyAlignment="1">
      <alignment horizontal="center" vertical="center"/>
    </xf>
    <xf numFmtId="6" fontId="0" fillId="0" borderId="20" xfId="2" applyNumberFormat="1" applyFont="1" applyBorder="1" applyAlignment="1">
      <alignment horizontal="center" vertical="center"/>
    </xf>
    <xf numFmtId="6" fontId="3" fillId="0" borderId="4" xfId="2" applyNumberFormat="1" applyFont="1" applyBorder="1" applyAlignment="1">
      <alignment horizontal="center" vertical="center"/>
    </xf>
    <xf numFmtId="6" fontId="3" fillId="0" borderId="9" xfId="2" applyNumberFormat="1" applyFont="1" applyBorder="1" applyAlignment="1">
      <alignment horizontal="center" vertical="center"/>
    </xf>
    <xf numFmtId="6" fontId="3" fillId="11" borderId="24" xfId="0" applyNumberFormat="1" applyFont="1" applyFill="1" applyBorder="1" applyAlignment="1">
      <alignment horizontal="center" vertical="center"/>
    </xf>
    <xf numFmtId="6" fontId="3" fillId="0" borderId="19" xfId="0" applyNumberFormat="1" applyFont="1" applyBorder="1" applyAlignment="1">
      <alignment horizontal="center" vertical="center"/>
    </xf>
    <xf numFmtId="6" fontId="3" fillId="0" borderId="5" xfId="0" applyNumberFormat="1" applyFont="1" applyBorder="1" applyAlignment="1">
      <alignment horizontal="center" vertical="center"/>
    </xf>
    <xf numFmtId="6" fontId="3" fillId="0" borderId="20" xfId="0" applyNumberFormat="1" applyFont="1" applyBorder="1" applyAlignment="1">
      <alignment horizontal="center" vertical="center"/>
    </xf>
    <xf numFmtId="6" fontId="3" fillId="11" borderId="15" xfId="0" applyNumberFormat="1" applyFont="1" applyFill="1" applyBorder="1" applyAlignment="1">
      <alignment horizontal="center" vertical="center"/>
    </xf>
    <xf numFmtId="6" fontId="3" fillId="0" borderId="27" xfId="2" applyNumberFormat="1" applyFont="1" applyBorder="1" applyAlignment="1">
      <alignment horizontal="center" vertical="center"/>
    </xf>
    <xf numFmtId="6" fontId="3" fillId="0" borderId="25" xfId="2" applyNumberFormat="1" applyFont="1" applyBorder="1" applyAlignment="1">
      <alignment horizontal="center" vertical="center"/>
    </xf>
    <xf numFmtId="6" fontId="3" fillId="0" borderId="49" xfId="2" applyNumberFormat="1" applyFont="1" applyBorder="1" applyAlignment="1">
      <alignment horizontal="center" vertical="center"/>
    </xf>
    <xf numFmtId="6" fontId="3" fillId="11" borderId="26" xfId="0" applyNumberFormat="1" applyFont="1" applyFill="1" applyBorder="1" applyAlignment="1">
      <alignment horizontal="center" vertical="center"/>
    </xf>
    <xf numFmtId="6" fontId="0" fillId="11" borderId="7" xfId="0" applyNumberFormat="1" applyFill="1" applyBorder="1" applyAlignment="1">
      <alignment horizontal="center" vertical="center"/>
    </xf>
    <xf numFmtId="6" fontId="1" fillId="4" borderId="42" xfId="2" applyNumberFormat="1" applyFill="1" applyBorder="1" applyAlignment="1">
      <alignment horizontal="center" vertical="center"/>
    </xf>
    <xf numFmtId="6" fontId="33" fillId="14" borderId="84" xfId="0" applyNumberFormat="1" applyFont="1" applyFill="1" applyBorder="1" applyAlignment="1">
      <alignment horizontal="center" vertical="center"/>
    </xf>
    <xf numFmtId="6" fontId="33" fillId="14" borderId="74" xfId="0" applyNumberFormat="1" applyFont="1" applyFill="1" applyBorder="1" applyAlignment="1">
      <alignment horizontal="center" vertical="center"/>
    </xf>
    <xf numFmtId="6" fontId="33" fillId="14" borderId="73" xfId="0" applyNumberFormat="1" applyFont="1" applyFill="1" applyBorder="1" applyAlignment="1">
      <alignment horizontal="center" vertical="center"/>
    </xf>
    <xf numFmtId="6" fontId="3" fillId="4" borderId="16" xfId="0" applyNumberFormat="1" applyFont="1" applyFill="1" applyBorder="1" applyAlignment="1">
      <alignment horizontal="center" vertical="center"/>
    </xf>
    <xf numFmtId="6" fontId="9" fillId="9" borderId="1" xfId="0" applyNumberFormat="1" applyFont="1" applyFill="1" applyBorder="1" applyAlignment="1">
      <alignment horizontal="center" vertical="center"/>
    </xf>
    <xf numFmtId="165" fontId="9" fillId="9" borderId="1" xfId="0" applyNumberFormat="1" applyFont="1" applyFill="1" applyBorder="1" applyAlignment="1">
      <alignment horizontal="center" vertical="center"/>
    </xf>
    <xf numFmtId="6" fontId="9" fillId="11" borderId="1" xfId="0" applyNumberFormat="1" applyFont="1" applyFill="1" applyBorder="1" applyAlignment="1">
      <alignment horizontal="center" vertical="center"/>
    </xf>
    <xf numFmtId="6" fontId="3" fillId="0" borderId="16" xfId="2" applyNumberFormat="1" applyFont="1" applyBorder="1" applyAlignment="1">
      <alignment horizontal="center" vertical="center"/>
    </xf>
    <xf numFmtId="6" fontId="3" fillId="0" borderId="17" xfId="2" applyNumberFormat="1" applyFont="1" applyBorder="1" applyAlignment="1">
      <alignment horizontal="center" vertical="center"/>
    </xf>
    <xf numFmtId="6" fontId="3" fillId="0" borderId="18" xfId="2" applyNumberFormat="1" applyFont="1" applyBorder="1" applyAlignment="1">
      <alignment horizontal="center" vertical="center"/>
    </xf>
    <xf numFmtId="6" fontId="3" fillId="11" borderId="23" xfId="0" applyNumberFormat="1" applyFont="1" applyFill="1" applyBorder="1" applyAlignment="1">
      <alignment horizontal="center" vertical="center"/>
    </xf>
    <xf numFmtId="6" fontId="0" fillId="0" borderId="21" xfId="2" applyNumberFormat="1" applyFont="1" applyBorder="1" applyAlignment="1">
      <alignment horizontal="center" vertical="center"/>
    </xf>
    <xf numFmtId="6" fontId="0" fillId="0" borderId="4" xfId="2" applyNumberFormat="1" applyFont="1" applyBorder="1" applyAlignment="1">
      <alignment horizontal="center" vertical="center"/>
    </xf>
    <xf numFmtId="6" fontId="0" fillId="0" borderId="9" xfId="2" applyNumberFormat="1" applyFont="1" applyBorder="1" applyAlignment="1">
      <alignment horizontal="center" vertical="center"/>
    </xf>
    <xf numFmtId="165" fontId="0" fillId="4" borderId="63" xfId="2" applyNumberFormat="1" applyFont="1" applyFill="1" applyBorder="1" applyAlignment="1">
      <alignment horizontal="center" vertical="center"/>
    </xf>
    <xf numFmtId="165" fontId="0" fillId="4" borderId="51" xfId="2" applyNumberFormat="1" applyFont="1" applyFill="1" applyBorder="1" applyAlignment="1">
      <alignment horizontal="center" vertical="center"/>
    </xf>
    <xf numFmtId="6" fontId="0" fillId="4" borderId="68" xfId="2" applyNumberFormat="1" applyFont="1" applyFill="1" applyBorder="1" applyAlignment="1">
      <alignment horizontal="center" vertical="center"/>
    </xf>
    <xf numFmtId="165" fontId="3" fillId="0" borderId="5" xfId="2" applyNumberFormat="1" applyFont="1" applyBorder="1" applyAlignment="1">
      <alignment horizontal="center" vertical="center"/>
    </xf>
    <xf numFmtId="165" fontId="3" fillId="0" borderId="41" xfId="2" applyNumberFormat="1" applyFont="1" applyBorder="1" applyAlignment="1">
      <alignment horizontal="center" vertical="center"/>
    </xf>
    <xf numFmtId="166" fontId="24" fillId="4" borderId="33" xfId="2" applyNumberFormat="1" applyFont="1" applyFill="1" applyBorder="1" applyAlignment="1">
      <alignment horizontal="center" vertical="center"/>
    </xf>
    <xf numFmtId="0" fontId="10" fillId="9" borderId="5" xfId="0" applyFont="1" applyFill="1" applyBorder="1" applyAlignment="1">
      <alignment horizontal="center" vertical="top" wrapText="1"/>
    </xf>
    <xf numFmtId="9" fontId="0" fillId="4" borderId="13" xfId="3" applyFont="1" applyFill="1" applyBorder="1" applyAlignment="1">
      <alignment horizontal="center" vertical="center" wrapText="1"/>
    </xf>
    <xf numFmtId="9" fontId="0" fillId="4" borderId="27" xfId="3" applyFont="1" applyFill="1" applyBorder="1" applyAlignment="1">
      <alignment horizontal="center" vertical="center" wrapText="1"/>
    </xf>
    <xf numFmtId="9" fontId="0" fillId="4" borderId="19" xfId="3" applyFont="1" applyFill="1" applyBorder="1" applyAlignment="1">
      <alignment horizontal="center" vertical="center" wrapText="1"/>
    </xf>
    <xf numFmtId="0" fontId="10" fillId="11" borderId="10" xfId="0" applyFont="1" applyFill="1" applyBorder="1" applyAlignment="1">
      <alignment horizontal="center" vertical="center" wrapText="1"/>
    </xf>
    <xf numFmtId="0" fontId="10" fillId="11" borderId="11"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10" fillId="9" borderId="11" xfId="0" applyFont="1" applyFill="1" applyBorder="1" applyAlignment="1">
      <alignment horizontal="center" vertical="center" wrapText="1"/>
    </xf>
    <xf numFmtId="0" fontId="10" fillId="9" borderId="12" xfId="0" applyFont="1" applyFill="1" applyBorder="1" applyAlignment="1">
      <alignment horizontal="center" vertical="center" wrapText="1"/>
    </xf>
    <xf numFmtId="0" fontId="9" fillId="8" borderId="7" xfId="0" applyFont="1" applyFill="1" applyBorder="1" applyAlignment="1">
      <alignment horizontal="center" vertical="center" wrapText="1"/>
    </xf>
    <xf numFmtId="0" fontId="9" fillId="8" borderId="8" xfId="0" applyFont="1" applyFill="1" applyBorder="1" applyAlignment="1">
      <alignment horizontal="center" vertical="center" wrapText="1"/>
    </xf>
    <xf numFmtId="0" fontId="9" fillId="8" borderId="6"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49" fillId="4" borderId="0" xfId="0" applyFont="1" applyFill="1" applyAlignment="1">
      <alignment horizontal="center" vertical="center"/>
    </xf>
    <xf numFmtId="0" fontId="9" fillId="8" borderId="3" xfId="0" applyFont="1" applyFill="1" applyBorder="1" applyAlignment="1">
      <alignment horizontal="center" vertical="center" wrapText="1"/>
    </xf>
    <xf numFmtId="0" fontId="9" fillId="8" borderId="65" xfId="0" applyFont="1" applyFill="1" applyBorder="1" applyAlignment="1">
      <alignment horizontal="center" vertical="center" wrapText="1"/>
    </xf>
    <xf numFmtId="0" fontId="9" fillId="8" borderId="66" xfId="0" applyFont="1" applyFill="1" applyBorder="1" applyAlignment="1">
      <alignment horizontal="center" vertical="center" wrapText="1"/>
    </xf>
    <xf numFmtId="0" fontId="9" fillId="4" borderId="49"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6" borderId="1" xfId="0" applyFont="1" applyFill="1" applyBorder="1" applyAlignment="1">
      <alignment horizontal="center" vertical="center" wrapText="1"/>
    </xf>
    <xf numFmtId="6" fontId="23" fillId="14" borderId="10" xfId="0" applyNumberFormat="1" applyFont="1" applyFill="1" applyBorder="1" applyAlignment="1">
      <alignment horizontal="center" vertical="center"/>
    </xf>
    <xf numFmtId="165" fontId="23" fillId="14" borderId="11" xfId="0" applyNumberFormat="1" applyFont="1" applyFill="1" applyBorder="1" applyAlignment="1">
      <alignment horizontal="center" vertical="center"/>
    </xf>
    <xf numFmtId="165" fontId="23" fillId="14" borderId="12" xfId="0" applyNumberFormat="1" applyFont="1" applyFill="1" applyBorder="1" applyAlignment="1">
      <alignment horizontal="center" vertical="center"/>
    </xf>
    <xf numFmtId="0" fontId="23" fillId="15" borderId="10" xfId="0" applyFont="1" applyFill="1" applyBorder="1" applyAlignment="1">
      <alignment horizontal="center" vertical="center" wrapText="1"/>
    </xf>
    <xf numFmtId="0" fontId="23" fillId="15" borderId="11" xfId="0" applyFont="1" applyFill="1" applyBorder="1" applyAlignment="1">
      <alignment horizontal="center" vertical="center" wrapText="1"/>
    </xf>
    <xf numFmtId="0" fontId="23" fillId="15" borderId="12" xfId="0" applyFont="1" applyFill="1" applyBorder="1" applyAlignment="1">
      <alignment horizontal="center" vertical="center" wrapText="1"/>
    </xf>
    <xf numFmtId="0" fontId="9" fillId="4" borderId="80" xfId="0" applyFont="1" applyFill="1" applyBorder="1" applyAlignment="1">
      <alignment horizontal="center" vertical="center"/>
    </xf>
    <xf numFmtId="0" fontId="3" fillId="4" borderId="14" xfId="0" applyFont="1" applyFill="1" applyBorder="1" applyAlignment="1">
      <alignment horizontal="left" vertical="top" wrapText="1"/>
    </xf>
    <xf numFmtId="0" fontId="3" fillId="4" borderId="70" xfId="0" applyFont="1" applyFill="1" applyBorder="1" applyAlignment="1">
      <alignment horizontal="left" vertical="top" wrapText="1"/>
    </xf>
    <xf numFmtId="0" fontId="3" fillId="4" borderId="71" xfId="0" applyFont="1" applyFill="1" applyBorder="1" applyAlignment="1">
      <alignment horizontal="left" vertical="top" wrapText="1"/>
    </xf>
    <xf numFmtId="0" fontId="3" fillId="4" borderId="14" xfId="4" applyFont="1" applyFill="1" applyBorder="1" applyAlignment="1">
      <alignment horizontal="left" vertical="top" wrapText="1"/>
    </xf>
    <xf numFmtId="0" fontId="3" fillId="4" borderId="70" xfId="4" applyFont="1" applyFill="1" applyBorder="1" applyAlignment="1">
      <alignment horizontal="left" vertical="top" wrapText="1"/>
    </xf>
    <xf numFmtId="0" fontId="3" fillId="4" borderId="71" xfId="4" applyFont="1" applyFill="1" applyBorder="1" applyAlignment="1">
      <alignment horizontal="left" vertical="top" wrapText="1"/>
    </xf>
    <xf numFmtId="0" fontId="3" fillId="4" borderId="48" xfId="0" applyFont="1" applyFill="1" applyBorder="1" applyAlignment="1">
      <alignment horizontal="left" vertical="top" wrapText="1"/>
    </xf>
    <xf numFmtId="0" fontId="3" fillId="4" borderId="28" xfId="0" applyFont="1" applyFill="1" applyBorder="1" applyAlignment="1">
      <alignment horizontal="left" vertical="top" wrapText="1"/>
    </xf>
    <xf numFmtId="0" fontId="3" fillId="4" borderId="34" xfId="0" applyFont="1" applyFill="1" applyBorder="1" applyAlignment="1">
      <alignment horizontal="left" vertical="top" wrapText="1"/>
    </xf>
    <xf numFmtId="0" fontId="10" fillId="9" borderId="40" xfId="0" applyFont="1" applyFill="1" applyBorder="1" applyAlignment="1">
      <alignment horizontal="center" vertical="center" wrapText="1"/>
    </xf>
    <xf numFmtId="0" fontId="10" fillId="9" borderId="47" xfId="0" applyFont="1" applyFill="1" applyBorder="1" applyAlignment="1">
      <alignment horizontal="center" vertical="center" wrapText="1"/>
    </xf>
    <xf numFmtId="0" fontId="10" fillId="9" borderId="36" xfId="0" applyFont="1" applyFill="1" applyBorder="1" applyAlignment="1">
      <alignment horizontal="center" vertical="center" wrapText="1"/>
    </xf>
    <xf numFmtId="0" fontId="9" fillId="9" borderId="14" xfId="0" applyFont="1" applyFill="1" applyBorder="1" applyAlignment="1">
      <alignment horizontal="center" vertical="center" wrapText="1"/>
    </xf>
    <xf numFmtId="0" fontId="9" fillId="9" borderId="70" xfId="0" applyFont="1" applyFill="1" applyBorder="1" applyAlignment="1">
      <alignment horizontal="center" vertical="center" wrapText="1"/>
    </xf>
    <xf numFmtId="0" fontId="9" fillId="9" borderId="71" xfId="0" applyFont="1" applyFill="1" applyBorder="1" applyAlignment="1">
      <alignment horizontal="center" vertical="center" wrapText="1"/>
    </xf>
    <xf numFmtId="0" fontId="3" fillId="9" borderId="41" xfId="0" applyFont="1" applyFill="1" applyBorder="1" applyAlignment="1">
      <alignment horizontal="center" vertical="top" wrapText="1"/>
    </xf>
    <xf numFmtId="0" fontId="3" fillId="9" borderId="50" xfId="0" applyFont="1" applyFill="1" applyBorder="1" applyAlignment="1">
      <alignment horizontal="center" vertical="top" wrapText="1"/>
    </xf>
    <xf numFmtId="0" fontId="3" fillId="9" borderId="37" xfId="0" applyFont="1" applyFill="1" applyBorder="1" applyAlignment="1">
      <alignment horizontal="center" vertical="top" wrapText="1"/>
    </xf>
    <xf numFmtId="0" fontId="0" fillId="4" borderId="3" xfId="0" applyFill="1" applyBorder="1" applyAlignment="1">
      <alignment horizontal="left" vertical="center" wrapText="1"/>
    </xf>
    <xf numFmtId="0" fontId="0" fillId="4" borderId="65" xfId="0" applyFill="1" applyBorder="1" applyAlignment="1">
      <alignment horizontal="left" vertical="center" wrapText="1"/>
    </xf>
    <xf numFmtId="0" fontId="0" fillId="4" borderId="66" xfId="0" applyFill="1" applyBorder="1" applyAlignment="1">
      <alignment horizontal="left" vertical="center" wrapText="1"/>
    </xf>
    <xf numFmtId="0" fontId="0" fillId="4" borderId="7" xfId="0" applyFill="1" applyBorder="1" applyAlignment="1">
      <alignment horizontal="left" vertical="center" wrapText="1"/>
    </xf>
    <xf numFmtId="0" fontId="0" fillId="4" borderId="8" xfId="0" applyFill="1" applyBorder="1" applyAlignment="1">
      <alignment horizontal="left" vertical="center" wrapText="1"/>
    </xf>
    <xf numFmtId="0" fontId="0" fillId="4" borderId="6" xfId="0" applyFill="1" applyBorder="1" applyAlignment="1">
      <alignment horizontal="left"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6" xfId="0"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65" xfId="0" applyFont="1" applyFill="1" applyBorder="1" applyAlignment="1">
      <alignment horizontal="center" vertical="center" wrapText="1"/>
    </xf>
    <xf numFmtId="165" fontId="0" fillId="4" borderId="51" xfId="3" applyNumberFormat="1" applyFont="1" applyFill="1" applyBorder="1" applyAlignment="1">
      <alignment horizontal="center" vertical="center" wrapText="1"/>
    </xf>
    <xf numFmtId="165" fontId="0" fillId="4" borderId="22" xfId="3" applyNumberFormat="1" applyFont="1" applyFill="1" applyBorder="1" applyAlignment="1">
      <alignment horizontal="center" vertical="center" wrapText="1"/>
    </xf>
    <xf numFmtId="165" fontId="0" fillId="4" borderId="33" xfId="3" applyNumberFormat="1" applyFont="1" applyFill="1" applyBorder="1" applyAlignment="1">
      <alignment horizontal="center" vertical="center" wrapText="1"/>
    </xf>
    <xf numFmtId="0" fontId="20" fillId="8" borderId="69" xfId="0" applyFont="1" applyFill="1" applyBorder="1" applyAlignment="1">
      <alignment horizontal="center" vertical="center" wrapText="1"/>
    </xf>
    <xf numFmtId="0" fontId="20" fillId="8" borderId="15" xfId="0" applyFont="1" applyFill="1" applyBorder="1" applyAlignment="1">
      <alignment horizontal="center" vertical="center" wrapText="1"/>
    </xf>
    <xf numFmtId="0" fontId="20" fillId="8" borderId="24" xfId="0" applyFont="1" applyFill="1" applyBorder="1" applyAlignment="1">
      <alignment horizontal="center" vertical="center" wrapText="1"/>
    </xf>
    <xf numFmtId="0" fontId="20" fillId="5" borderId="63" xfId="0" applyFont="1" applyFill="1" applyBorder="1" applyAlignment="1">
      <alignment horizontal="center" vertical="center" wrapText="1"/>
    </xf>
    <xf numFmtId="0" fontId="20" fillId="5" borderId="35" xfId="0" applyFont="1" applyFill="1" applyBorder="1" applyAlignment="1">
      <alignment horizontal="center" vertical="center" wrapText="1"/>
    </xf>
    <xf numFmtId="0" fontId="20" fillId="5" borderId="32" xfId="0" applyFont="1" applyFill="1" applyBorder="1" applyAlignment="1">
      <alignment horizontal="center" vertical="center" wrapText="1"/>
    </xf>
    <xf numFmtId="165" fontId="20" fillId="5" borderId="63" xfId="0" applyNumberFormat="1" applyFont="1" applyFill="1" applyBorder="1" applyAlignment="1">
      <alignment horizontal="center" vertical="center" wrapText="1"/>
    </xf>
    <xf numFmtId="165" fontId="20" fillId="5" borderId="35" xfId="0" applyNumberFormat="1" applyFont="1" applyFill="1" applyBorder="1" applyAlignment="1">
      <alignment horizontal="center" vertical="center" wrapText="1"/>
    </xf>
    <xf numFmtId="165" fontId="20" fillId="5" borderId="32" xfId="0" applyNumberFormat="1" applyFont="1" applyFill="1" applyBorder="1" applyAlignment="1">
      <alignment horizontal="center" vertical="center" wrapText="1"/>
    </xf>
    <xf numFmtId="168" fontId="20" fillId="5" borderId="63" xfId="0" applyNumberFormat="1" applyFont="1" applyFill="1" applyBorder="1" applyAlignment="1">
      <alignment horizontal="center" vertical="center" wrapText="1"/>
    </xf>
    <xf numFmtId="168" fontId="20" fillId="5" borderId="35" xfId="0" applyNumberFormat="1" applyFont="1" applyFill="1" applyBorder="1" applyAlignment="1">
      <alignment horizontal="center" vertical="center" wrapText="1"/>
    </xf>
    <xf numFmtId="168" fontId="20" fillId="5" borderId="32" xfId="0" applyNumberFormat="1" applyFont="1" applyFill="1" applyBorder="1" applyAlignment="1">
      <alignment horizontal="center" vertical="center" wrapText="1"/>
    </xf>
    <xf numFmtId="0" fontId="39" fillId="7" borderId="10" xfId="0" applyFont="1" applyFill="1" applyBorder="1" applyAlignment="1">
      <alignment horizontal="center" vertical="center" wrapText="1"/>
    </xf>
    <xf numFmtId="0" fontId="39" fillId="7" borderId="11" xfId="0" applyFont="1" applyFill="1" applyBorder="1" applyAlignment="1">
      <alignment horizontal="center" vertical="center" wrapText="1"/>
    </xf>
    <xf numFmtId="0" fontId="39" fillId="7" borderId="12" xfId="0" applyFont="1" applyFill="1" applyBorder="1" applyAlignment="1">
      <alignment horizontal="center" vertical="center" wrapText="1"/>
    </xf>
    <xf numFmtId="0" fontId="23" fillId="5" borderId="10" xfId="0" applyFont="1" applyFill="1" applyBorder="1" applyAlignment="1">
      <alignment horizontal="center" vertical="center"/>
    </xf>
    <xf numFmtId="0" fontId="23" fillId="5" borderId="11" xfId="0" applyFont="1" applyFill="1" applyBorder="1" applyAlignment="1">
      <alignment horizontal="center" vertical="center"/>
    </xf>
    <xf numFmtId="0" fontId="23" fillId="5" borderId="12" xfId="0" applyFont="1" applyFill="1" applyBorder="1" applyAlignment="1">
      <alignment horizontal="center" vertical="center"/>
    </xf>
    <xf numFmtId="0" fontId="10" fillId="9" borderId="54" xfId="0" applyFont="1" applyFill="1" applyBorder="1" applyAlignment="1">
      <alignment horizontal="center" vertical="center" wrapText="1"/>
    </xf>
    <xf numFmtId="0" fontId="10" fillId="9" borderId="36" xfId="0" applyFont="1" applyFill="1" applyBorder="1" applyAlignment="1">
      <alignment horizontal="center" vertical="center"/>
    </xf>
    <xf numFmtId="0" fontId="39" fillId="13" borderId="0" xfId="1" applyFont="1" applyFill="1" applyAlignment="1">
      <alignment horizontal="center" vertical="center" wrapText="1"/>
    </xf>
    <xf numFmtId="0" fontId="39" fillId="7" borderId="69" xfId="0" applyFont="1" applyFill="1" applyBorder="1" applyAlignment="1">
      <alignment horizontal="center" vertical="center" wrapText="1"/>
    </xf>
    <xf numFmtId="0" fontId="39" fillId="7" borderId="15" xfId="0" applyFont="1" applyFill="1" applyBorder="1" applyAlignment="1">
      <alignment horizontal="center" vertical="center" wrapText="1"/>
    </xf>
    <xf numFmtId="0" fontId="39" fillId="7" borderId="24" xfId="0" applyFont="1" applyFill="1" applyBorder="1" applyAlignment="1">
      <alignment horizontal="center" vertical="center" wrapText="1"/>
    </xf>
    <xf numFmtId="0" fontId="39" fillId="7" borderId="23" xfId="0" applyFont="1" applyFill="1" applyBorder="1" applyAlignment="1">
      <alignment horizontal="center" vertical="center" wrapText="1"/>
    </xf>
    <xf numFmtId="0" fontId="10" fillId="9" borderId="55" xfId="0" applyFont="1" applyFill="1" applyBorder="1" applyAlignment="1">
      <alignment horizontal="left" vertical="center"/>
    </xf>
    <xf numFmtId="0" fontId="20" fillId="5" borderId="7"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3" fillId="9" borderId="55" xfId="0" applyFont="1" applyFill="1" applyBorder="1" applyAlignment="1">
      <alignment horizontal="center" vertical="top" wrapText="1"/>
    </xf>
    <xf numFmtId="0" fontId="9" fillId="9" borderId="7" xfId="0" applyFont="1" applyFill="1" applyBorder="1" applyAlignment="1">
      <alignment horizontal="center" vertical="center" wrapText="1"/>
    </xf>
    <xf numFmtId="0" fontId="9" fillId="9" borderId="8"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6" xfId="0" applyFont="1" applyFill="1" applyBorder="1" applyAlignment="1">
      <alignment horizontal="left" vertical="center" wrapText="1"/>
    </xf>
    <xf numFmtId="0" fontId="39" fillId="7" borderId="7" xfId="0" applyFont="1" applyFill="1" applyBorder="1" applyAlignment="1">
      <alignment horizontal="center" vertical="center" wrapText="1"/>
    </xf>
    <xf numFmtId="0" fontId="39" fillId="7" borderId="8" xfId="0" applyFont="1" applyFill="1" applyBorder="1" applyAlignment="1">
      <alignment horizontal="center" vertical="center" wrapText="1"/>
    </xf>
    <xf numFmtId="0" fontId="39" fillId="7" borderId="6" xfId="0" applyFont="1" applyFill="1" applyBorder="1" applyAlignment="1">
      <alignment horizontal="center" vertical="center" wrapText="1"/>
    </xf>
    <xf numFmtId="0" fontId="48" fillId="4" borderId="80" xfId="0" applyFont="1" applyFill="1" applyBorder="1" applyAlignment="1">
      <alignment horizontal="center" vertical="center"/>
    </xf>
    <xf numFmtId="0" fontId="23" fillId="9" borderId="7" xfId="0" applyFont="1" applyFill="1" applyBorder="1" applyAlignment="1">
      <alignment horizontal="center" vertical="center" wrapText="1"/>
    </xf>
    <xf numFmtId="0" fontId="23" fillId="9" borderId="8" xfId="0" applyFont="1" applyFill="1" applyBorder="1" applyAlignment="1">
      <alignment horizontal="center" vertical="center" wrapText="1"/>
    </xf>
    <xf numFmtId="0" fontId="23" fillId="9" borderId="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3" fillId="5" borderId="8"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23" fillId="9" borderId="10" xfId="0" applyFont="1" applyFill="1" applyBorder="1" applyAlignment="1">
      <alignment horizontal="center" vertical="center"/>
    </xf>
    <xf numFmtId="0" fontId="23" fillId="9" borderId="13" xfId="0" applyFont="1" applyFill="1" applyBorder="1" applyAlignment="1">
      <alignment horizontal="center" vertical="center"/>
    </xf>
    <xf numFmtId="0" fontId="23" fillId="9" borderId="12" xfId="0" applyFont="1" applyFill="1" applyBorder="1" applyAlignment="1">
      <alignment horizontal="center" vertical="center"/>
    </xf>
    <xf numFmtId="0" fontId="10" fillId="9" borderId="41" xfId="0" applyFont="1" applyFill="1" applyBorder="1" applyAlignment="1">
      <alignment horizontal="center" vertical="center" wrapText="1"/>
    </xf>
    <xf numFmtId="0" fontId="10" fillId="9" borderId="50" xfId="0" applyFont="1" applyFill="1" applyBorder="1" applyAlignment="1">
      <alignment horizontal="center" vertical="center" wrapText="1"/>
    </xf>
    <xf numFmtId="0" fontId="10" fillId="9" borderId="37" xfId="0" applyFont="1" applyFill="1" applyBorder="1" applyAlignment="1">
      <alignment horizontal="center" vertical="center" wrapText="1"/>
    </xf>
    <xf numFmtId="0" fontId="10" fillId="9" borderId="41" xfId="0" applyFont="1" applyFill="1" applyBorder="1" applyAlignment="1">
      <alignment horizontal="center" vertical="top" wrapText="1"/>
    </xf>
    <xf numFmtId="0" fontId="10" fillId="9" borderId="37" xfId="0" applyFont="1" applyFill="1" applyBorder="1" applyAlignment="1">
      <alignment horizontal="center" vertical="top" wrapText="1"/>
    </xf>
    <xf numFmtId="0" fontId="23" fillId="8" borderId="7" xfId="0" applyFont="1" applyFill="1" applyBorder="1" applyAlignment="1">
      <alignment horizontal="center" vertical="center" wrapText="1"/>
    </xf>
    <xf numFmtId="0" fontId="23" fillId="8" borderId="8" xfId="0" applyFont="1" applyFill="1" applyBorder="1" applyAlignment="1">
      <alignment horizontal="center" vertical="center" wrapText="1"/>
    </xf>
    <xf numFmtId="0" fontId="23" fillId="8" borderId="6" xfId="0" applyFont="1" applyFill="1" applyBorder="1" applyAlignment="1">
      <alignment horizontal="center" vertical="center" wrapText="1"/>
    </xf>
    <xf numFmtId="0" fontId="39" fillId="13" borderId="7" xfId="0" applyFont="1" applyFill="1" applyBorder="1" applyAlignment="1">
      <alignment horizontal="center" vertical="center"/>
    </xf>
    <xf numFmtId="0" fontId="39" fillId="13" borderId="8" xfId="0" applyFont="1" applyFill="1" applyBorder="1" applyAlignment="1">
      <alignment horizontal="center" vertical="center"/>
    </xf>
    <xf numFmtId="0" fontId="39" fillId="13" borderId="6" xfId="0" applyFont="1" applyFill="1" applyBorder="1" applyAlignment="1">
      <alignment horizontal="center" vertical="center"/>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6" xfId="0" applyFont="1" applyFill="1" applyBorder="1" applyAlignment="1">
      <alignment horizontal="center" vertical="center" wrapText="1"/>
    </xf>
    <xf numFmtId="165" fontId="0" fillId="4" borderId="7" xfId="8" applyNumberFormat="1" applyFont="1" applyFill="1" applyBorder="1" applyAlignment="1">
      <alignment horizontal="center" vertical="center" wrapText="1"/>
    </xf>
    <xf numFmtId="165" fontId="0" fillId="4" borderId="8" xfId="8" applyNumberFormat="1" applyFont="1" applyFill="1" applyBorder="1" applyAlignment="1">
      <alignment horizontal="center" vertical="center" wrapText="1"/>
    </xf>
    <xf numFmtId="165" fontId="0" fillId="4" borderId="6" xfId="8" applyNumberFormat="1" applyFont="1" applyFill="1" applyBorder="1" applyAlignment="1">
      <alignment horizontal="center" vertical="center" wrapText="1"/>
    </xf>
    <xf numFmtId="165" fontId="0" fillId="4" borderId="7" xfId="0" applyNumberFormat="1" applyFill="1" applyBorder="1" applyAlignment="1">
      <alignment horizontal="center" vertical="center" wrapText="1"/>
    </xf>
    <xf numFmtId="165" fontId="0" fillId="4" borderId="8" xfId="0" applyNumberFormat="1" applyFill="1" applyBorder="1" applyAlignment="1">
      <alignment horizontal="center" vertical="center" wrapText="1"/>
    </xf>
    <xf numFmtId="165" fontId="0" fillId="4" borderId="6" xfId="0" applyNumberFormat="1" applyFill="1" applyBorder="1" applyAlignment="1">
      <alignment horizontal="center" vertical="center" wrapText="1"/>
    </xf>
    <xf numFmtId="0" fontId="9" fillId="4" borderId="7" xfId="0" applyFont="1" applyFill="1" applyBorder="1" applyAlignment="1">
      <alignment horizontal="left" vertical="center" wrapText="1"/>
    </xf>
    <xf numFmtId="0" fontId="1" fillId="4" borderId="14" xfId="0" applyFont="1" applyFill="1" applyBorder="1" applyAlignment="1">
      <alignment horizontal="left" vertical="top" wrapText="1"/>
    </xf>
    <xf numFmtId="0" fontId="1" fillId="4" borderId="70" xfId="0" applyFont="1" applyFill="1" applyBorder="1" applyAlignment="1">
      <alignment horizontal="left" vertical="top" wrapText="1"/>
    </xf>
    <xf numFmtId="0" fontId="1" fillId="4" borderId="71" xfId="0" applyFont="1" applyFill="1" applyBorder="1" applyAlignment="1">
      <alignment horizontal="left" vertical="top" wrapText="1"/>
    </xf>
    <xf numFmtId="0" fontId="34" fillId="4" borderId="17" xfId="0" applyFont="1" applyFill="1" applyBorder="1" applyAlignment="1">
      <alignment horizontal="left" vertical="center" wrapText="1"/>
    </xf>
    <xf numFmtId="0" fontId="34" fillId="4" borderId="5" xfId="0" applyFont="1" applyFill="1" applyBorder="1" applyAlignment="1">
      <alignment horizontal="left" vertical="center" wrapText="1"/>
    </xf>
    <xf numFmtId="0" fontId="34" fillId="4" borderId="4" xfId="0" applyFont="1" applyFill="1" applyBorder="1" applyAlignment="1">
      <alignment horizontal="left" vertical="center" wrapText="1"/>
    </xf>
    <xf numFmtId="0" fontId="3" fillId="4" borderId="17"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4" xfId="0" applyFont="1" applyFill="1" applyBorder="1" applyAlignment="1">
      <alignment horizontal="center" vertical="center" wrapText="1"/>
    </xf>
    <xf numFmtId="165" fontId="0" fillId="4" borderId="7" xfId="2" applyNumberFormat="1" applyFont="1" applyFill="1" applyBorder="1" applyAlignment="1">
      <alignment horizontal="center" vertical="center" wrapText="1"/>
    </xf>
    <xf numFmtId="165" fontId="0" fillId="4" borderId="8" xfId="2" applyNumberFormat="1" applyFont="1" applyFill="1" applyBorder="1" applyAlignment="1">
      <alignment horizontal="center" vertical="center" wrapText="1"/>
    </xf>
    <xf numFmtId="165" fontId="0" fillId="4" borderId="6" xfId="2" applyNumberFormat="1" applyFont="1" applyFill="1" applyBorder="1" applyAlignment="1">
      <alignment horizontal="center" vertical="center" wrapText="1"/>
    </xf>
    <xf numFmtId="170" fontId="0" fillId="4" borderId="7" xfId="0" applyNumberFormat="1" applyFill="1" applyBorder="1" applyAlignment="1">
      <alignment horizontal="center" vertical="center" wrapText="1"/>
    </xf>
    <xf numFmtId="170" fontId="0" fillId="4" borderId="8" xfId="0" applyNumberFormat="1" applyFill="1" applyBorder="1" applyAlignment="1">
      <alignment horizontal="center" vertical="center" wrapText="1"/>
    </xf>
    <xf numFmtId="170" fontId="0" fillId="4" borderId="6" xfId="0" applyNumberFormat="1" applyFill="1" applyBorder="1" applyAlignment="1">
      <alignment horizontal="center" vertical="center" wrapText="1"/>
    </xf>
    <xf numFmtId="0" fontId="0" fillId="4" borderId="14" xfId="0" applyFill="1" applyBorder="1" applyAlignment="1">
      <alignment horizontal="left" vertical="top" wrapText="1"/>
    </xf>
    <xf numFmtId="0" fontId="0" fillId="4" borderId="70" xfId="0" applyFill="1" applyBorder="1" applyAlignment="1">
      <alignment horizontal="left" vertical="top" wrapText="1"/>
    </xf>
    <xf numFmtId="0" fontId="0" fillId="4" borderId="71" xfId="0" applyFill="1" applyBorder="1" applyAlignment="1">
      <alignment horizontal="left" vertical="top" wrapText="1"/>
    </xf>
    <xf numFmtId="49" fontId="0" fillId="4" borderId="14" xfId="0" applyNumberFormat="1" applyFill="1" applyBorder="1" applyAlignment="1">
      <alignment vertical="top" wrapText="1"/>
    </xf>
    <xf numFmtId="49" fontId="0" fillId="4" borderId="70" xfId="0" applyNumberFormat="1" applyFill="1" applyBorder="1" applyAlignment="1">
      <alignment vertical="top" wrapText="1"/>
    </xf>
    <xf numFmtId="49" fontId="0" fillId="4" borderId="71" xfId="0" applyNumberFormat="1" applyFill="1" applyBorder="1" applyAlignment="1">
      <alignment vertical="top" wrapText="1"/>
    </xf>
    <xf numFmtId="0" fontId="9" fillId="9" borderId="48" xfId="0" applyFont="1" applyFill="1" applyBorder="1" applyAlignment="1">
      <alignment horizontal="center" vertical="center" wrapText="1"/>
    </xf>
    <xf numFmtId="0" fontId="9" fillId="9" borderId="28" xfId="0" applyFont="1" applyFill="1" applyBorder="1" applyAlignment="1">
      <alignment horizontal="center" vertical="center"/>
    </xf>
    <xf numFmtId="0" fontId="9" fillId="9" borderId="34" xfId="0" applyFont="1" applyFill="1" applyBorder="1" applyAlignment="1">
      <alignment horizontal="center" vertical="center"/>
    </xf>
    <xf numFmtId="0" fontId="0" fillId="4" borderId="14" xfId="0" applyFill="1" applyBorder="1" applyAlignment="1">
      <alignment vertical="top" wrapText="1"/>
    </xf>
    <xf numFmtId="0" fontId="0" fillId="4" borderId="70" xfId="0" applyFill="1" applyBorder="1" applyAlignment="1">
      <alignment vertical="top" wrapText="1"/>
    </xf>
    <xf numFmtId="0" fontId="0" fillId="4" borderId="71" xfId="0" applyFill="1" applyBorder="1" applyAlignment="1">
      <alignment vertical="top" wrapText="1"/>
    </xf>
    <xf numFmtId="0" fontId="0" fillId="4" borderId="48" xfId="0" applyFill="1" applyBorder="1" applyAlignment="1">
      <alignment horizontal="left" vertical="top" wrapText="1"/>
    </xf>
    <xf numFmtId="0" fontId="1" fillId="4" borderId="28" xfId="0" applyFont="1" applyFill="1" applyBorder="1" applyAlignment="1">
      <alignment horizontal="left" vertical="top" wrapText="1"/>
    </xf>
    <xf numFmtId="0" fontId="1" fillId="4" borderId="34" xfId="0" applyFont="1" applyFill="1" applyBorder="1" applyAlignment="1">
      <alignment horizontal="left" vertical="top" wrapText="1"/>
    </xf>
    <xf numFmtId="49" fontId="21" fillId="4" borderId="17" xfId="0" applyNumberFormat="1" applyFont="1" applyFill="1" applyBorder="1" applyAlignment="1">
      <alignment horizontal="center" vertical="center"/>
    </xf>
    <xf numFmtId="49" fontId="21" fillId="4" borderId="5" xfId="0" applyNumberFormat="1" applyFont="1" applyFill="1" applyBorder="1" applyAlignment="1">
      <alignment horizontal="center" vertical="center"/>
    </xf>
    <xf numFmtId="49" fontId="21" fillId="4" borderId="4" xfId="0" applyNumberFormat="1" applyFont="1" applyFill="1" applyBorder="1" applyAlignment="1">
      <alignment horizontal="center" vertical="center"/>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6" xfId="0" applyFont="1" applyBorder="1" applyAlignment="1">
      <alignment horizontal="center" vertical="center" wrapText="1"/>
    </xf>
    <xf numFmtId="0" fontId="10" fillId="9" borderId="19" xfId="0" applyFont="1" applyFill="1" applyBorder="1" applyAlignment="1">
      <alignment horizontal="left" vertical="center"/>
    </xf>
    <xf numFmtId="0" fontId="10" fillId="9" borderId="17" xfId="0" applyFont="1" applyFill="1" applyBorder="1" applyAlignment="1">
      <alignment horizontal="center" vertical="center" wrapText="1"/>
    </xf>
    <xf numFmtId="0" fontId="36" fillId="4" borderId="0" xfId="0" applyFont="1" applyFill="1" applyAlignment="1">
      <alignment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10" fillId="9" borderId="3" xfId="0" applyFont="1" applyFill="1" applyBorder="1" applyAlignment="1">
      <alignment horizontal="center" vertical="center"/>
    </xf>
    <xf numFmtId="0" fontId="10" fillId="9" borderId="13" xfId="0" applyFont="1" applyFill="1" applyBorder="1" applyAlignment="1">
      <alignment horizontal="center" vertical="center"/>
    </xf>
    <xf numFmtId="0" fontId="10" fillId="9" borderId="14" xfId="0" applyFont="1" applyFill="1" applyBorder="1" applyAlignment="1">
      <alignment horizontal="center" vertical="center"/>
    </xf>
    <xf numFmtId="0" fontId="10" fillId="9" borderId="7" xfId="0" applyFont="1" applyFill="1" applyBorder="1" applyAlignment="1">
      <alignment horizontal="center" vertical="center" wrapText="1"/>
    </xf>
    <xf numFmtId="0" fontId="10" fillId="9" borderId="8"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3" fillId="9" borderId="40" xfId="0" applyFont="1" applyFill="1" applyBorder="1" applyAlignment="1">
      <alignment horizontal="center" vertical="center"/>
    </xf>
    <xf numFmtId="0" fontId="3" fillId="9" borderId="47" xfId="0" applyFont="1" applyFill="1" applyBorder="1" applyAlignment="1">
      <alignment horizontal="center" vertical="center"/>
    </xf>
    <xf numFmtId="0" fontId="3" fillId="9" borderId="36" xfId="0" applyFont="1" applyFill="1" applyBorder="1" applyAlignment="1">
      <alignment horizontal="center" vertical="center"/>
    </xf>
    <xf numFmtId="0" fontId="10" fillId="9" borderId="50" xfId="0" applyFont="1" applyFill="1" applyBorder="1" applyAlignment="1">
      <alignment horizontal="center" vertical="center"/>
    </xf>
    <xf numFmtId="0" fontId="10" fillId="9" borderId="37" xfId="0" applyFont="1" applyFill="1" applyBorder="1" applyAlignment="1">
      <alignment horizontal="center" vertical="center"/>
    </xf>
    <xf numFmtId="0" fontId="10" fillId="9" borderId="25" xfId="0" applyFont="1" applyFill="1" applyBorder="1" applyAlignment="1">
      <alignment horizontal="center" vertical="center" wrapText="1"/>
    </xf>
    <xf numFmtId="0" fontId="10" fillId="9" borderId="30" xfId="0" applyFont="1" applyFill="1" applyBorder="1" applyAlignment="1">
      <alignment horizontal="center" vertical="center" wrapText="1"/>
    </xf>
    <xf numFmtId="0" fontId="10" fillId="9" borderId="49" xfId="0" applyFont="1" applyFill="1" applyBorder="1" applyAlignment="1">
      <alignment horizontal="center" vertical="center" wrapText="1"/>
    </xf>
    <xf numFmtId="0" fontId="10" fillId="9" borderId="31" xfId="0" applyFont="1" applyFill="1" applyBorder="1" applyAlignment="1">
      <alignment horizontal="center" vertical="center" wrapText="1"/>
    </xf>
    <xf numFmtId="0" fontId="10" fillId="9" borderId="64" xfId="0" applyFont="1" applyFill="1" applyBorder="1" applyAlignment="1">
      <alignment horizontal="center" vertical="center" wrapText="1"/>
    </xf>
    <xf numFmtId="0" fontId="10" fillId="9" borderId="81" xfId="0" applyFont="1" applyFill="1" applyBorder="1" applyAlignment="1">
      <alignment horizontal="center" vertical="center" wrapText="1"/>
    </xf>
    <xf numFmtId="0" fontId="10" fillId="9" borderId="38" xfId="0" applyFont="1" applyFill="1" applyBorder="1" applyAlignment="1">
      <alignment horizontal="center" vertical="center" wrapText="1"/>
    </xf>
    <xf numFmtId="0" fontId="10" fillId="9" borderId="44" xfId="0" applyFont="1" applyFill="1" applyBorder="1" applyAlignment="1">
      <alignment horizontal="center" vertical="center" wrapText="1"/>
    </xf>
    <xf numFmtId="0" fontId="10" fillId="9" borderId="82" xfId="0" applyFont="1" applyFill="1" applyBorder="1" applyAlignment="1">
      <alignment horizontal="center" vertical="center" wrapText="1"/>
    </xf>
    <xf numFmtId="0" fontId="10" fillId="9" borderId="43" xfId="0" applyFont="1" applyFill="1" applyBorder="1" applyAlignment="1">
      <alignment horizontal="center" vertical="center" wrapText="1"/>
    </xf>
    <xf numFmtId="0" fontId="18" fillId="9" borderId="64" xfId="0" applyFont="1" applyFill="1" applyBorder="1" applyAlignment="1">
      <alignment horizontal="center" vertical="center" wrapText="1"/>
    </xf>
    <xf numFmtId="0" fontId="18" fillId="9" borderId="38" xfId="0" applyFont="1" applyFill="1" applyBorder="1" applyAlignment="1">
      <alignment horizontal="center" vertical="center" wrapText="1"/>
    </xf>
    <xf numFmtId="0" fontId="18" fillId="9" borderId="44" xfId="0" applyFont="1" applyFill="1" applyBorder="1" applyAlignment="1">
      <alignment horizontal="center" vertical="center" wrapText="1"/>
    </xf>
    <xf numFmtId="0" fontId="18" fillId="9" borderId="43" xfId="0" applyFont="1" applyFill="1" applyBorder="1" applyAlignment="1">
      <alignment horizontal="center" vertical="center" wrapText="1"/>
    </xf>
    <xf numFmtId="0" fontId="10" fillId="9" borderId="27" xfId="0" applyFont="1" applyFill="1" applyBorder="1" applyAlignment="1">
      <alignment horizontal="center" vertical="center" wrapText="1"/>
    </xf>
    <xf numFmtId="0" fontId="10" fillId="9" borderId="29" xfId="0" applyFont="1" applyFill="1" applyBorder="1" applyAlignment="1">
      <alignment horizontal="center" vertical="center" wrapText="1"/>
    </xf>
    <xf numFmtId="0" fontId="0" fillId="4" borderId="23" xfId="3" applyNumberFormat="1" applyFont="1" applyFill="1" applyBorder="1" applyAlignment="1">
      <alignment horizontal="center" vertical="center" wrapText="1"/>
    </xf>
    <xf numFmtId="0" fontId="0" fillId="4" borderId="15" xfId="3" applyNumberFormat="1" applyFont="1" applyFill="1" applyBorder="1" applyAlignment="1">
      <alignment horizontal="center" vertical="center" wrapText="1"/>
    </xf>
    <xf numFmtId="0" fontId="0" fillId="4" borderId="24" xfId="3" applyNumberFormat="1" applyFont="1" applyFill="1" applyBorder="1" applyAlignment="1">
      <alignment horizontal="center" vertical="center" wrapText="1"/>
    </xf>
    <xf numFmtId="9" fontId="0" fillId="4" borderId="60" xfId="3" applyFont="1" applyFill="1" applyBorder="1" applyAlignment="1">
      <alignment horizontal="center" vertical="center" wrapText="1"/>
    </xf>
    <xf numFmtId="0" fontId="0" fillId="4" borderId="61" xfId="3" applyNumberFormat="1" applyFont="1" applyFill="1" applyBorder="1" applyAlignment="1">
      <alignment horizontal="center" vertical="center" wrapText="1"/>
    </xf>
    <xf numFmtId="9" fontId="0" fillId="4" borderId="61" xfId="3" applyFont="1" applyFill="1" applyBorder="1" applyAlignment="1">
      <alignment horizontal="center" vertical="center" wrapText="1"/>
    </xf>
    <xf numFmtId="0" fontId="0" fillId="4" borderId="62" xfId="3" applyNumberFormat="1" applyFont="1" applyFill="1" applyBorder="1" applyAlignment="1">
      <alignment horizontal="center" vertical="center" wrapText="1"/>
    </xf>
    <xf numFmtId="0" fontId="30" fillId="0" borderId="3" xfId="0" applyFont="1" applyBorder="1" applyAlignment="1">
      <alignment horizontal="center" vertical="center" wrapText="1"/>
    </xf>
    <xf numFmtId="0" fontId="30" fillId="0" borderId="65" xfId="0" applyFont="1" applyBorder="1" applyAlignment="1">
      <alignment horizontal="center" vertical="center" wrapText="1"/>
    </xf>
    <xf numFmtId="0" fontId="30" fillId="0" borderId="66" xfId="0" applyFont="1" applyBorder="1" applyAlignment="1">
      <alignment horizontal="center" vertical="center" wrapText="1"/>
    </xf>
    <xf numFmtId="0" fontId="3" fillId="9" borderId="7"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26" xfId="0" applyFont="1" applyFill="1" applyBorder="1" applyAlignment="1">
      <alignment horizontal="center" vertical="center"/>
    </xf>
    <xf numFmtId="0" fontId="3" fillId="9" borderId="8" xfId="0" applyFont="1" applyFill="1" applyBorder="1" applyAlignment="1">
      <alignment horizontal="center" vertical="center"/>
    </xf>
    <xf numFmtId="0" fontId="3" fillId="9" borderId="69" xfId="0" applyFont="1" applyFill="1" applyBorder="1" applyAlignment="1">
      <alignment horizontal="center" vertical="center"/>
    </xf>
    <xf numFmtId="0" fontId="2" fillId="13" borderId="15" xfId="0" applyFont="1" applyFill="1" applyBorder="1" applyAlignment="1">
      <alignment horizontal="center" vertical="center"/>
    </xf>
    <xf numFmtId="0" fontId="2" fillId="13" borderId="24" xfId="0" applyFont="1" applyFill="1" applyBorder="1" applyAlignment="1">
      <alignment horizontal="center" vertical="center"/>
    </xf>
    <xf numFmtId="0" fontId="10" fillId="8" borderId="23"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0" fillId="8" borderId="24"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5" borderId="24" xfId="0" applyFont="1" applyFill="1" applyBorder="1" applyAlignment="1">
      <alignment horizontal="center" vertical="center" wrapText="1"/>
    </xf>
    <xf numFmtId="3" fontId="0" fillId="0" borderId="7" xfId="0" applyNumberFormat="1" applyBorder="1" applyAlignment="1">
      <alignment horizontal="left" vertical="center" wrapText="1"/>
    </xf>
    <xf numFmtId="3" fontId="0" fillId="0" borderId="8" xfId="0" applyNumberFormat="1" applyBorder="1" applyAlignment="1">
      <alignment horizontal="left" vertical="center" wrapText="1"/>
    </xf>
    <xf numFmtId="3" fontId="0" fillId="0" borderId="6" xfId="0" applyNumberFormat="1" applyBorder="1" applyAlignment="1">
      <alignment horizontal="left" vertical="center" wrapText="1"/>
    </xf>
    <xf numFmtId="3" fontId="0" fillId="0" borderId="8" xfId="0" applyNumberFormat="1" applyBorder="1" applyAlignment="1">
      <alignment horizontal="left" vertical="center"/>
    </xf>
    <xf numFmtId="3" fontId="0" fillId="0" borderId="6" xfId="0" applyNumberFormat="1" applyBorder="1" applyAlignment="1">
      <alignment horizontal="left" vertical="center"/>
    </xf>
    <xf numFmtId="0" fontId="0" fillId="0" borderId="26" xfId="0" applyBorder="1" applyAlignment="1">
      <alignment horizontal="center" vertical="center" wrapText="1"/>
    </xf>
    <xf numFmtId="0" fontId="0" fillId="0" borderId="6" xfId="0" applyBorder="1" applyAlignment="1">
      <alignment horizontal="center" vertical="center" wrapText="1"/>
    </xf>
    <xf numFmtId="0" fontId="0" fillId="0" borderId="69" xfId="0" applyBorder="1" applyAlignment="1">
      <alignment horizontal="center" vertical="center" wrapText="1"/>
    </xf>
    <xf numFmtId="0" fontId="0" fillId="0" borderId="7" xfId="0" applyBorder="1" applyAlignment="1">
      <alignment horizontal="center" vertical="center" wrapText="1"/>
    </xf>
    <xf numFmtId="165" fontId="0" fillId="0" borderId="26" xfId="0" applyNumberFormat="1" applyBorder="1" applyAlignment="1">
      <alignment horizontal="center" vertical="center" wrapText="1"/>
    </xf>
    <xf numFmtId="165" fontId="0" fillId="0" borderId="6" xfId="0" applyNumberFormat="1" applyBorder="1" applyAlignment="1">
      <alignment horizontal="center" vertical="center" wrapText="1"/>
    </xf>
    <xf numFmtId="165" fontId="0" fillId="0" borderId="69" xfId="0" applyNumberFormat="1" applyBorder="1" applyAlignment="1">
      <alignment horizontal="center" vertical="center" wrapText="1"/>
    </xf>
    <xf numFmtId="165" fontId="0" fillId="0" borderId="7" xfId="0" applyNumberFormat="1" applyBorder="1" applyAlignment="1">
      <alignment horizontal="center" vertical="center" wrapText="1"/>
    </xf>
    <xf numFmtId="0" fontId="24" fillId="4" borderId="51" xfId="0" applyFont="1" applyFill="1" applyBorder="1" applyAlignment="1">
      <alignment horizontal="left" vertical="center" wrapText="1"/>
    </xf>
    <xf numFmtId="0" fontId="24" fillId="4" borderId="22" xfId="0" applyFont="1" applyFill="1" applyBorder="1" applyAlignment="1">
      <alignment horizontal="left" vertical="center" wrapText="1"/>
    </xf>
    <xf numFmtId="0" fontId="24" fillId="4" borderId="33" xfId="0" applyFont="1" applyFill="1" applyBorder="1" applyAlignment="1">
      <alignment horizontal="left" vertical="center" wrapText="1"/>
    </xf>
    <xf numFmtId="49" fontId="24" fillId="4" borderId="51" xfId="0" applyNumberFormat="1" applyFont="1" applyFill="1" applyBorder="1" applyAlignment="1">
      <alignment horizontal="left" vertical="center" wrapText="1"/>
    </xf>
    <xf numFmtId="49" fontId="24" fillId="4" borderId="22" xfId="0" applyNumberFormat="1" applyFont="1" applyFill="1" applyBorder="1" applyAlignment="1">
      <alignment horizontal="left" vertical="center" wrapText="1"/>
    </xf>
    <xf numFmtId="49" fontId="24" fillId="4" borderId="33" xfId="0" applyNumberFormat="1" applyFont="1" applyFill="1" applyBorder="1" applyAlignment="1">
      <alignment horizontal="left" vertical="center" wrapText="1"/>
    </xf>
    <xf numFmtId="0" fontId="24" fillId="4" borderId="55" xfId="0" quotePrefix="1" applyFont="1" applyFill="1" applyBorder="1" applyAlignment="1">
      <alignment horizontal="center" vertical="center"/>
    </xf>
    <xf numFmtId="0" fontId="24" fillId="4" borderId="56" xfId="0" quotePrefix="1" applyFont="1" applyFill="1" applyBorder="1" applyAlignment="1">
      <alignment horizontal="center" vertical="center"/>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6" xfId="0" applyFont="1" applyBorder="1" applyAlignment="1">
      <alignment horizontal="left" vertical="center" wrapText="1"/>
    </xf>
    <xf numFmtId="3" fontId="0" fillId="0" borderId="7" xfId="0" applyNumberFormat="1" applyBorder="1" applyAlignment="1">
      <alignment horizontal="center" vertical="center" wrapText="1"/>
    </xf>
    <xf numFmtId="3" fontId="0" fillId="0" borderId="8" xfId="0" applyNumberFormat="1" applyBorder="1" applyAlignment="1">
      <alignment horizontal="center" vertical="center" wrapText="1"/>
    </xf>
    <xf numFmtId="3" fontId="0" fillId="0" borderId="6" xfId="0" applyNumberFormat="1" applyBorder="1" applyAlignment="1">
      <alignment horizontal="center" vertical="center" wrapText="1"/>
    </xf>
    <xf numFmtId="3" fontId="0" fillId="0" borderId="7" xfId="0" applyNumberFormat="1" applyBorder="1" applyAlignment="1">
      <alignment horizontal="center" vertical="center"/>
    </xf>
    <xf numFmtId="3" fontId="0" fillId="0" borderId="8" xfId="0" applyNumberFormat="1" applyBorder="1" applyAlignment="1">
      <alignment horizontal="center" vertical="center"/>
    </xf>
    <xf numFmtId="3" fontId="0" fillId="0" borderId="6" xfId="0" applyNumberFormat="1" applyBorder="1" applyAlignment="1">
      <alignment horizontal="center" vertical="center"/>
    </xf>
    <xf numFmtId="0" fontId="24" fillId="4" borderId="48" xfId="0" applyFont="1" applyFill="1" applyBorder="1" applyAlignment="1">
      <alignment horizontal="left" vertical="center" wrapText="1"/>
    </xf>
    <xf numFmtId="0" fontId="24" fillId="4" borderId="28" xfId="0" applyFont="1" applyFill="1" applyBorder="1" applyAlignment="1">
      <alignment horizontal="left" vertical="center" wrapText="1"/>
    </xf>
    <xf numFmtId="0" fontId="24" fillId="4" borderId="34" xfId="0" applyFont="1" applyFill="1" applyBorder="1" applyAlignment="1">
      <alignment horizontal="left" vertical="center" wrapText="1"/>
    </xf>
    <xf numFmtId="0" fontId="24" fillId="4" borderId="5"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24" fillId="4" borderId="17" xfId="0" applyFont="1" applyFill="1" applyBorder="1" applyAlignment="1">
      <alignment horizontal="center" vertical="center" wrapText="1"/>
    </xf>
    <xf numFmtId="0" fontId="30" fillId="0" borderId="54" xfId="0" applyFont="1" applyBorder="1" applyAlignment="1">
      <alignment horizontal="center" vertical="center" wrapText="1"/>
    </xf>
    <xf numFmtId="0" fontId="30" fillId="0" borderId="55" xfId="0" applyFont="1" applyBorder="1" applyAlignment="1">
      <alignment horizontal="center" vertical="center" wrapText="1"/>
    </xf>
    <xf numFmtId="0" fontId="30" fillId="0" borderId="56" xfId="0" applyFont="1" applyBorder="1" applyAlignment="1">
      <alignment horizontal="center" vertical="center" wrapText="1"/>
    </xf>
    <xf numFmtId="0" fontId="24" fillId="4" borderId="54" xfId="0" quotePrefix="1" applyFont="1" applyFill="1" applyBorder="1" applyAlignment="1">
      <alignment horizontal="center" vertical="center"/>
    </xf>
    <xf numFmtId="0" fontId="0" fillId="4" borderId="48" xfId="0" applyFill="1" applyBorder="1" applyAlignment="1">
      <alignment horizontal="center" vertical="center" wrapText="1"/>
    </xf>
    <xf numFmtId="0" fontId="0" fillId="4" borderId="28" xfId="0" applyFill="1" applyBorder="1" applyAlignment="1">
      <alignment horizontal="center" vertical="center" wrapText="1"/>
    </xf>
    <xf numFmtId="0" fontId="0" fillId="4" borderId="34" xfId="0" applyFill="1" applyBorder="1" applyAlignment="1">
      <alignment horizontal="center"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6" xfId="0" applyBorder="1" applyAlignment="1">
      <alignment horizontal="left" vertical="center" wrapText="1"/>
    </xf>
    <xf numFmtId="165" fontId="0" fillId="4" borderId="51" xfId="0" applyNumberFormat="1" applyFill="1" applyBorder="1" applyAlignment="1">
      <alignment horizontal="center" vertical="center" wrapText="1"/>
    </xf>
    <xf numFmtId="165" fontId="0" fillId="4" borderId="22" xfId="0" applyNumberFormat="1" applyFill="1" applyBorder="1" applyAlignment="1">
      <alignment horizontal="center" vertical="center" wrapText="1"/>
    </xf>
    <xf numFmtId="165" fontId="0" fillId="4" borderId="33" xfId="0" applyNumberFormat="1" applyFill="1" applyBorder="1" applyAlignment="1">
      <alignment horizontal="center" vertical="center" wrapText="1"/>
    </xf>
    <xf numFmtId="0" fontId="0" fillId="4" borderId="0" xfId="0" applyFill="1" applyAlignment="1">
      <alignment horizontal="center" vertical="center" wrapText="1"/>
    </xf>
    <xf numFmtId="0" fontId="9" fillId="4" borderId="63"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9" fillId="4" borderId="32" xfId="0" applyFont="1" applyFill="1" applyBorder="1" applyAlignment="1">
      <alignment horizontal="center" vertical="center" wrapText="1"/>
    </xf>
    <xf numFmtId="0" fontId="0" fillId="4" borderId="51" xfId="0" applyFill="1" applyBorder="1" applyAlignment="1">
      <alignment horizontal="left" vertical="center" wrapText="1"/>
    </xf>
    <xf numFmtId="0" fontId="0" fillId="4" borderId="22" xfId="0" applyFill="1" applyBorder="1" applyAlignment="1">
      <alignment horizontal="left" vertical="center" wrapText="1"/>
    </xf>
    <xf numFmtId="0" fontId="0" fillId="4" borderId="33" xfId="0" applyFill="1" applyBorder="1" applyAlignment="1">
      <alignment horizontal="left" vertical="center" wrapText="1"/>
    </xf>
    <xf numFmtId="0" fontId="2" fillId="10" borderId="7" xfId="1" applyFont="1" applyFill="1" applyBorder="1" applyAlignment="1">
      <alignment horizontal="center" vertical="center" wrapText="1"/>
    </xf>
    <xf numFmtId="0" fontId="2" fillId="10" borderId="8" xfId="1" applyFont="1" applyFill="1" applyBorder="1" applyAlignment="1">
      <alignment horizontal="center" vertical="center" wrapText="1"/>
    </xf>
    <xf numFmtId="0" fontId="2" fillId="10" borderId="6" xfId="1" applyFont="1" applyFill="1" applyBorder="1" applyAlignment="1">
      <alignment horizontal="center" vertical="center" wrapText="1"/>
    </xf>
    <xf numFmtId="0" fontId="10" fillId="12" borderId="63" xfId="0" applyFont="1" applyFill="1" applyBorder="1" applyAlignment="1">
      <alignment horizontal="center" vertical="center" wrapText="1"/>
    </xf>
    <xf numFmtId="0" fontId="10" fillId="12" borderId="35" xfId="0" applyFont="1" applyFill="1" applyBorder="1" applyAlignment="1">
      <alignment horizontal="center" vertical="center" wrapText="1"/>
    </xf>
    <xf numFmtId="0" fontId="10" fillId="12" borderId="32" xfId="0" applyFont="1" applyFill="1" applyBorder="1" applyAlignment="1">
      <alignment horizontal="center" vertical="center" wrapText="1"/>
    </xf>
    <xf numFmtId="0" fontId="10" fillId="12" borderId="51" xfId="0" applyFont="1" applyFill="1" applyBorder="1" applyAlignment="1">
      <alignment horizontal="center" vertical="center" wrapText="1"/>
    </xf>
    <xf numFmtId="0" fontId="10" fillId="12" borderId="22" xfId="0" applyFont="1" applyFill="1" applyBorder="1" applyAlignment="1">
      <alignment horizontal="center" vertical="center" wrapText="1"/>
    </xf>
    <xf numFmtId="0" fontId="10" fillId="12" borderId="33" xfId="0" applyFont="1" applyFill="1" applyBorder="1" applyAlignment="1">
      <alignment horizontal="center" vertical="center" wrapText="1"/>
    </xf>
    <xf numFmtId="0" fontId="10" fillId="12" borderId="48" xfId="0" applyFont="1" applyFill="1" applyBorder="1" applyAlignment="1">
      <alignment horizontal="center" vertical="center" wrapText="1"/>
    </xf>
    <xf numFmtId="0" fontId="10" fillId="12" borderId="28" xfId="0" applyFont="1" applyFill="1" applyBorder="1" applyAlignment="1">
      <alignment horizontal="center" vertical="center" wrapText="1"/>
    </xf>
    <xf numFmtId="0" fontId="10" fillId="12" borderId="34" xfId="0" applyFont="1" applyFill="1" applyBorder="1" applyAlignment="1">
      <alignment horizontal="center" vertical="center" wrapText="1"/>
    </xf>
    <xf numFmtId="0" fontId="0" fillId="6" borderId="7" xfId="0" applyFill="1" applyBorder="1" applyAlignment="1">
      <alignment horizontal="center" vertical="center" wrapText="1"/>
    </xf>
    <xf numFmtId="0" fontId="0" fillId="6" borderId="8" xfId="0" applyFill="1" applyBorder="1" applyAlignment="1">
      <alignment horizontal="center" vertical="center" wrapText="1"/>
    </xf>
    <xf numFmtId="0" fontId="0" fillId="6" borderId="6" xfId="0" applyFill="1" applyBorder="1" applyAlignment="1">
      <alignment horizontal="center" vertical="center" wrapText="1"/>
    </xf>
    <xf numFmtId="9" fontId="0" fillId="4" borderId="48" xfId="0" applyNumberFormat="1" applyFill="1" applyBorder="1" applyAlignment="1">
      <alignment horizontal="center" vertical="center"/>
    </xf>
    <xf numFmtId="9" fontId="0" fillId="4" borderId="28" xfId="0" applyNumberFormat="1" applyFill="1" applyBorder="1" applyAlignment="1">
      <alignment horizontal="center" vertical="center"/>
    </xf>
    <xf numFmtId="9" fontId="0" fillId="4" borderId="34" xfId="0" applyNumberFormat="1" applyFill="1" applyBorder="1" applyAlignment="1">
      <alignment horizontal="center" vertical="center"/>
    </xf>
    <xf numFmtId="0" fontId="9" fillId="11" borderId="7" xfId="0" applyFont="1" applyFill="1" applyBorder="1" applyAlignment="1">
      <alignment horizontal="left" vertical="center" wrapText="1"/>
    </xf>
    <xf numFmtId="0" fontId="9" fillId="11" borderId="69" xfId="0" applyFont="1" applyFill="1" applyBorder="1" applyAlignment="1">
      <alignment horizontal="left" vertical="center" wrapText="1"/>
    </xf>
    <xf numFmtId="0" fontId="0" fillId="11" borderId="48" xfId="0" applyFill="1" applyBorder="1" applyAlignment="1">
      <alignment horizontal="center" vertical="center" wrapText="1"/>
    </xf>
    <xf numFmtId="0" fontId="0" fillId="11" borderId="28" xfId="0" applyFill="1" applyBorder="1" applyAlignment="1">
      <alignment horizontal="center" vertical="center" wrapText="1"/>
    </xf>
    <xf numFmtId="0" fontId="0" fillId="11" borderId="34"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6" xfId="0" applyFill="1" applyBorder="1" applyAlignment="1">
      <alignment horizontal="center" vertical="center" wrapText="1"/>
    </xf>
    <xf numFmtId="0" fontId="0" fillId="11" borderId="63" xfId="0" applyFill="1" applyBorder="1" applyAlignment="1">
      <alignment horizontal="center" vertical="center" wrapText="1"/>
    </xf>
    <xf numFmtId="0" fontId="0" fillId="11" borderId="35" xfId="0" applyFill="1" applyBorder="1" applyAlignment="1">
      <alignment horizontal="center" vertical="center" wrapText="1"/>
    </xf>
    <xf numFmtId="0" fontId="0" fillId="11" borderId="32" xfId="0"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65"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0" fillId="11" borderId="51" xfId="0" applyFill="1" applyBorder="1" applyAlignment="1">
      <alignment horizontal="center" vertical="center" wrapText="1"/>
    </xf>
    <xf numFmtId="0" fontId="0" fillId="11" borderId="22" xfId="0" applyFill="1" applyBorder="1" applyAlignment="1">
      <alignment horizontal="center" vertical="center" wrapText="1"/>
    </xf>
    <xf numFmtId="0" fontId="0" fillId="11" borderId="33" xfId="0" applyFill="1" applyBorder="1" applyAlignment="1">
      <alignment horizontal="center" vertical="center" wrapText="1"/>
    </xf>
    <xf numFmtId="9" fontId="0" fillId="11" borderId="51" xfId="3" applyFont="1" applyFill="1" applyBorder="1" applyAlignment="1">
      <alignment horizontal="center" vertical="center" wrapText="1"/>
    </xf>
    <xf numFmtId="9" fontId="0" fillId="11" borderId="22" xfId="3" applyFont="1" applyFill="1" applyBorder="1" applyAlignment="1">
      <alignment horizontal="center" vertical="center" wrapText="1"/>
    </xf>
    <xf numFmtId="9" fontId="0" fillId="11" borderId="33" xfId="3" applyFont="1" applyFill="1" applyBorder="1" applyAlignment="1">
      <alignment horizontal="center" vertical="center" wrapText="1"/>
    </xf>
    <xf numFmtId="0" fontId="36" fillId="4" borderId="80" xfId="0" applyFont="1" applyFill="1" applyBorder="1" applyAlignment="1">
      <alignment horizontal="center" vertical="center"/>
    </xf>
    <xf numFmtId="0" fontId="38" fillId="11" borderId="7" xfId="0" applyFont="1" applyFill="1" applyBorder="1" applyAlignment="1">
      <alignment horizontal="center" vertical="center" wrapText="1"/>
    </xf>
    <xf numFmtId="0" fontId="38" fillId="11" borderId="8" xfId="0" applyFont="1" applyFill="1" applyBorder="1" applyAlignment="1">
      <alignment horizontal="center" vertical="center" wrapText="1"/>
    </xf>
    <xf numFmtId="0" fontId="38" fillId="11" borderId="6" xfId="0" applyFont="1" applyFill="1" applyBorder="1" applyAlignment="1">
      <alignment horizontal="center" vertical="center" wrapText="1"/>
    </xf>
    <xf numFmtId="0" fontId="23" fillId="12" borderId="10" xfId="0" applyFont="1" applyFill="1" applyBorder="1" applyAlignment="1">
      <alignment horizontal="center" vertical="center" wrapText="1"/>
    </xf>
    <xf numFmtId="0" fontId="23" fillId="12" borderId="11" xfId="0" applyFont="1" applyFill="1" applyBorder="1" applyAlignment="1">
      <alignment horizontal="center" vertical="center" wrapText="1"/>
    </xf>
    <xf numFmtId="0" fontId="23" fillId="12" borderId="12" xfId="0" applyFont="1" applyFill="1" applyBorder="1" applyAlignment="1">
      <alignment horizontal="center" vertical="center" wrapText="1"/>
    </xf>
    <xf numFmtId="0" fontId="33" fillId="11" borderId="10" xfId="0" applyFont="1" applyFill="1" applyBorder="1" applyAlignment="1">
      <alignment horizontal="center" vertical="center" wrapText="1"/>
    </xf>
    <xf numFmtId="0" fontId="33" fillId="11" borderId="11" xfId="0" applyFont="1" applyFill="1" applyBorder="1" applyAlignment="1">
      <alignment horizontal="center" vertical="center" wrapText="1"/>
    </xf>
    <xf numFmtId="0" fontId="33" fillId="11" borderId="12" xfId="0" applyFont="1" applyFill="1" applyBorder="1" applyAlignment="1">
      <alignment horizontal="center" vertical="center" wrapText="1"/>
    </xf>
    <xf numFmtId="0" fontId="0" fillId="11" borderId="48" xfId="0" applyFill="1" applyBorder="1" applyAlignment="1">
      <alignment horizontal="left" vertical="center" wrapText="1"/>
    </xf>
    <xf numFmtId="0" fontId="0" fillId="11" borderId="31" xfId="0" applyFill="1" applyBorder="1" applyAlignment="1">
      <alignment horizontal="left" vertical="center" wrapText="1"/>
    </xf>
    <xf numFmtId="0" fontId="0" fillId="11" borderId="51" xfId="0" applyFill="1" applyBorder="1" applyAlignment="1">
      <alignment horizontal="left" vertical="center" wrapText="1"/>
    </xf>
    <xf numFmtId="0" fontId="0" fillId="11" borderId="30" xfId="0" applyFill="1" applyBorder="1" applyAlignment="1">
      <alignment horizontal="left" vertical="center" wrapText="1"/>
    </xf>
    <xf numFmtId="0" fontId="0" fillId="11" borderId="63" xfId="0" applyFill="1" applyBorder="1" applyAlignment="1">
      <alignment horizontal="left" vertical="center" wrapText="1"/>
    </xf>
    <xf numFmtId="0" fontId="0" fillId="11" borderId="29" xfId="0" applyFill="1" applyBorder="1" applyAlignment="1">
      <alignment horizontal="left" vertical="center" wrapText="1"/>
    </xf>
    <xf numFmtId="165" fontId="3" fillId="0" borderId="7" xfId="2" applyNumberFormat="1" applyFont="1" applyBorder="1" applyAlignment="1">
      <alignment horizontal="center" vertical="center"/>
    </xf>
    <xf numFmtId="165" fontId="3" fillId="0" borderId="8" xfId="2" applyNumberFormat="1" applyFont="1" applyBorder="1" applyAlignment="1">
      <alignment horizontal="center" vertical="center"/>
    </xf>
    <xf numFmtId="165" fontId="3" fillId="0" borderId="6" xfId="2" applyNumberFormat="1" applyFont="1" applyBorder="1" applyAlignment="1">
      <alignment horizontal="center" vertical="center"/>
    </xf>
    <xf numFmtId="0" fontId="0" fillId="11" borderId="22" xfId="0" applyFill="1" applyBorder="1" applyAlignment="1">
      <alignment horizontal="left" vertical="center" wrapText="1"/>
    </xf>
    <xf numFmtId="0" fontId="0" fillId="11" borderId="7" xfId="0" applyFill="1" applyBorder="1" applyAlignment="1">
      <alignment horizontal="center" vertical="center" wrapText="1"/>
    </xf>
    <xf numFmtId="0" fontId="0" fillId="11" borderId="8" xfId="0" applyFill="1" applyBorder="1" applyAlignment="1">
      <alignment horizontal="center" vertical="center" wrapText="1"/>
    </xf>
    <xf numFmtId="0" fontId="0" fillId="11" borderId="6" xfId="0" applyFill="1" applyBorder="1" applyAlignment="1">
      <alignment horizontal="center" vertical="center" wrapText="1"/>
    </xf>
    <xf numFmtId="9" fontId="0" fillId="11" borderId="7" xfId="3" applyFont="1" applyFill="1" applyBorder="1" applyAlignment="1">
      <alignment horizontal="center" vertical="center" wrapText="1"/>
    </xf>
    <xf numFmtId="9" fontId="0" fillId="11" borderId="8" xfId="3" applyFont="1" applyFill="1" applyBorder="1" applyAlignment="1">
      <alignment horizontal="center" vertical="center" wrapText="1"/>
    </xf>
    <xf numFmtId="9" fontId="0" fillId="11" borderId="6" xfId="3" applyFont="1" applyFill="1" applyBorder="1" applyAlignment="1">
      <alignment horizontal="center" vertical="center" wrapText="1"/>
    </xf>
    <xf numFmtId="0" fontId="0" fillId="11" borderId="28" xfId="0" applyFill="1" applyBorder="1" applyAlignment="1">
      <alignment horizontal="left" vertical="center" wrapText="1"/>
    </xf>
    <xf numFmtId="0" fontId="0" fillId="11" borderId="35" xfId="0" applyFill="1" applyBorder="1" applyAlignment="1">
      <alignment horizontal="left" vertical="center" wrapText="1"/>
    </xf>
    <xf numFmtId="0" fontId="9" fillId="4" borderId="8" xfId="0" applyFont="1" applyFill="1" applyBorder="1" applyAlignment="1">
      <alignment horizontal="left" vertical="center" wrapText="1"/>
    </xf>
    <xf numFmtId="0" fontId="9" fillId="4" borderId="6" xfId="0" applyFont="1" applyFill="1" applyBorder="1" applyAlignment="1">
      <alignment horizontal="left"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12" borderId="7" xfId="0" applyFont="1" applyFill="1" applyBorder="1" applyAlignment="1">
      <alignment horizontal="center" vertical="center" wrapText="1"/>
    </xf>
    <xf numFmtId="0" fontId="10" fillId="12" borderId="8" xfId="0" applyFont="1" applyFill="1" applyBorder="1" applyAlignment="1">
      <alignment horizontal="center" vertical="center" wrapText="1"/>
    </xf>
    <xf numFmtId="0" fontId="10" fillId="12" borderId="6" xfId="0" applyFont="1" applyFill="1" applyBorder="1" applyAlignment="1">
      <alignment horizontal="center" vertical="center" wrapText="1"/>
    </xf>
    <xf numFmtId="0" fontId="9" fillId="4" borderId="7" xfId="0" applyFont="1" applyFill="1" applyBorder="1" applyAlignment="1">
      <alignment horizontal="left" vertical="top" wrapText="1"/>
    </xf>
    <xf numFmtId="0" fontId="9" fillId="4" borderId="8" xfId="0" applyFont="1" applyFill="1" applyBorder="1" applyAlignment="1">
      <alignment horizontal="left" vertical="top" wrapText="1"/>
    </xf>
    <xf numFmtId="0" fontId="9" fillId="4" borderId="6" xfId="0" applyFont="1" applyFill="1" applyBorder="1" applyAlignment="1">
      <alignment horizontal="left" vertical="top" wrapText="1"/>
    </xf>
    <xf numFmtId="0" fontId="0" fillId="4" borderId="80" xfId="0" applyFill="1" applyBorder="1" applyAlignment="1">
      <alignment horizontal="center"/>
    </xf>
    <xf numFmtId="0" fontId="0" fillId="11" borderId="17" xfId="0" applyFill="1" applyBorder="1" applyAlignment="1">
      <alignment horizontal="left" vertical="center" wrapText="1"/>
    </xf>
    <xf numFmtId="0" fontId="0" fillId="11" borderId="5" xfId="0" applyFill="1" applyBorder="1" applyAlignment="1">
      <alignment horizontal="left" vertical="center" wrapText="1"/>
    </xf>
    <xf numFmtId="0" fontId="9" fillId="4" borderId="0" xfId="0" applyFont="1" applyFill="1" applyAlignment="1">
      <alignment horizontal="center"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6" xfId="0" applyFont="1" applyBorder="1" applyAlignment="1">
      <alignment horizontal="left" vertical="center" wrapText="1"/>
    </xf>
    <xf numFmtId="0" fontId="0" fillId="11" borderId="3" xfId="0" applyFill="1" applyBorder="1" applyAlignment="1">
      <alignment horizontal="center" vertical="center" wrapText="1"/>
    </xf>
    <xf numFmtId="0" fontId="0" fillId="11" borderId="65" xfId="0" applyFill="1" applyBorder="1" applyAlignment="1">
      <alignment horizontal="center" vertical="center" wrapText="1"/>
    </xf>
    <xf numFmtId="0" fontId="0" fillId="11" borderId="66" xfId="0" applyFill="1" applyBorder="1" applyAlignment="1">
      <alignment horizontal="center" vertical="center" wrapText="1"/>
    </xf>
    <xf numFmtId="0" fontId="16" fillId="4" borderId="66" xfId="0" applyFont="1" applyFill="1" applyBorder="1" applyAlignment="1">
      <alignment horizontal="center" vertical="center" wrapText="1"/>
    </xf>
    <xf numFmtId="0" fontId="47" fillId="11" borderId="17" xfId="0" applyFont="1" applyFill="1" applyBorder="1" applyAlignment="1">
      <alignment horizontal="center" vertical="center" wrapText="1"/>
    </xf>
    <xf numFmtId="0" fontId="47" fillId="11" borderId="25" xfId="0" applyFont="1" applyFill="1" applyBorder="1" applyAlignment="1">
      <alignment horizontal="center" vertical="center" wrapText="1"/>
    </xf>
    <xf numFmtId="0" fontId="0" fillId="11" borderId="17" xfId="0" applyFill="1" applyBorder="1" applyAlignment="1">
      <alignment horizontal="center" vertical="center" wrapText="1"/>
    </xf>
    <xf numFmtId="0" fontId="0" fillId="11" borderId="25" xfId="0" applyFill="1" applyBorder="1" applyAlignment="1">
      <alignment horizontal="center" vertical="center" wrapText="1"/>
    </xf>
    <xf numFmtId="0" fontId="0" fillId="11" borderId="18" xfId="0" applyFill="1" applyBorder="1" applyAlignment="1">
      <alignment horizontal="center" vertical="center" wrapText="1"/>
    </xf>
    <xf numFmtId="0" fontId="0" fillId="11" borderId="49" xfId="0" applyFill="1" applyBorder="1" applyAlignment="1">
      <alignment horizontal="center" vertical="center" wrapText="1"/>
    </xf>
    <xf numFmtId="0" fontId="9" fillId="4" borderId="0" xfId="0" applyFont="1" applyFill="1" applyAlignment="1">
      <alignment horizontal="center" vertical="center"/>
    </xf>
    <xf numFmtId="0" fontId="0" fillId="11" borderId="18" xfId="0" applyFill="1" applyBorder="1" applyAlignment="1">
      <alignment horizontal="left" vertical="center" wrapText="1"/>
    </xf>
    <xf numFmtId="0" fontId="0" fillId="11" borderId="20" xfId="0" applyFill="1" applyBorder="1" applyAlignment="1">
      <alignment horizontal="left" vertical="center" wrapText="1"/>
    </xf>
    <xf numFmtId="0" fontId="0" fillId="4" borderId="14" xfId="0" applyFill="1" applyBorder="1" applyAlignment="1">
      <alignment horizontal="center" vertical="center" wrapText="1"/>
    </xf>
    <xf numFmtId="0" fontId="0" fillId="4" borderId="70" xfId="0" applyFill="1" applyBorder="1" applyAlignment="1">
      <alignment horizontal="center" vertical="center" wrapText="1"/>
    </xf>
    <xf numFmtId="0" fontId="0" fillId="4" borderId="71" xfId="0" applyFill="1" applyBorder="1" applyAlignment="1">
      <alignment horizontal="center" vertical="center" wrapText="1"/>
    </xf>
    <xf numFmtId="0" fontId="0" fillId="11" borderId="16" xfId="0" applyFill="1" applyBorder="1" applyAlignment="1">
      <alignment horizontal="left" vertical="center" wrapText="1"/>
    </xf>
    <xf numFmtId="0" fontId="0" fillId="11" borderId="19" xfId="0" applyFill="1" applyBorder="1" applyAlignment="1">
      <alignment horizontal="left" vertical="center" wrapText="1"/>
    </xf>
    <xf numFmtId="0" fontId="0" fillId="4" borderId="14" xfId="0" applyFill="1" applyBorder="1" applyAlignment="1">
      <alignment horizontal="left" vertical="center" wrapText="1"/>
    </xf>
    <xf numFmtId="0" fontId="0" fillId="4" borderId="70" xfId="0" applyFill="1" applyBorder="1" applyAlignment="1">
      <alignment horizontal="left" vertical="center" wrapText="1"/>
    </xf>
    <xf numFmtId="0" fontId="0" fillId="4" borderId="71" xfId="0" applyFill="1" applyBorder="1" applyAlignment="1">
      <alignment horizontal="left" vertical="center" wrapText="1"/>
    </xf>
    <xf numFmtId="0" fontId="47" fillId="4" borderId="7" xfId="0" applyFont="1" applyFill="1" applyBorder="1" applyAlignment="1">
      <alignment horizontal="left" vertical="center" wrapText="1"/>
    </xf>
    <xf numFmtId="0" fontId="47" fillId="4" borderId="8" xfId="0" applyFont="1" applyFill="1" applyBorder="1" applyAlignment="1">
      <alignment horizontal="left" vertical="center" wrapText="1"/>
    </xf>
    <xf numFmtId="0" fontId="47" fillId="4" borderId="6" xfId="0" applyFont="1" applyFill="1" applyBorder="1" applyAlignment="1">
      <alignment horizontal="left" vertical="center" wrapText="1"/>
    </xf>
    <xf numFmtId="0" fontId="10" fillId="12" borderId="14" xfId="0" applyFont="1" applyFill="1" applyBorder="1" applyAlignment="1">
      <alignment horizontal="center" vertical="center" wrapText="1"/>
    </xf>
    <xf numFmtId="0" fontId="10" fillId="12" borderId="70" xfId="0" applyFont="1" applyFill="1" applyBorder="1" applyAlignment="1">
      <alignment horizontal="center" vertical="center" wrapText="1"/>
    </xf>
    <xf numFmtId="0" fontId="10" fillId="12" borderId="71" xfId="0" applyFont="1" applyFill="1" applyBorder="1" applyAlignment="1">
      <alignment horizontal="center" vertical="center" wrapText="1"/>
    </xf>
    <xf numFmtId="0" fontId="10" fillId="12" borderId="3" xfId="0" applyFont="1" applyFill="1" applyBorder="1" applyAlignment="1">
      <alignment horizontal="center" vertical="center" wrapText="1"/>
    </xf>
    <xf numFmtId="0" fontId="10" fillId="12" borderId="65" xfId="0" applyFont="1" applyFill="1" applyBorder="1" applyAlignment="1">
      <alignment horizontal="center" vertical="center" wrapText="1"/>
    </xf>
    <xf numFmtId="0" fontId="10" fillId="12" borderId="66" xfId="0" applyFont="1" applyFill="1" applyBorder="1" applyAlignment="1">
      <alignment horizontal="center" vertical="center" wrapText="1"/>
    </xf>
    <xf numFmtId="0" fontId="9" fillId="11" borderId="3" xfId="0" applyFont="1" applyFill="1" applyBorder="1" applyAlignment="1">
      <alignment horizontal="left" vertical="center" wrapText="1"/>
    </xf>
    <xf numFmtId="0" fontId="9" fillId="11" borderId="72" xfId="0" applyFont="1" applyFill="1" applyBorder="1" applyAlignment="1">
      <alignment horizontal="left" vertical="center" wrapText="1"/>
    </xf>
    <xf numFmtId="0" fontId="0" fillId="11" borderId="14" xfId="0" applyFill="1" applyBorder="1" applyAlignment="1">
      <alignment horizontal="center" vertical="center" wrapText="1"/>
    </xf>
    <xf numFmtId="0" fontId="0" fillId="11" borderId="70" xfId="0" applyFill="1" applyBorder="1" applyAlignment="1">
      <alignment horizontal="center" vertical="center" wrapText="1"/>
    </xf>
    <xf numFmtId="0" fontId="0" fillId="11" borderId="71" xfId="0" applyFill="1" applyBorder="1" applyAlignment="1">
      <alignment horizontal="center" vertical="center" wrapText="1"/>
    </xf>
    <xf numFmtId="165" fontId="0" fillId="0" borderId="51" xfId="0" applyNumberFormat="1" applyBorder="1" applyAlignment="1">
      <alignment horizontal="center" vertical="center" wrapText="1"/>
    </xf>
    <xf numFmtId="165" fontId="0" fillId="0" borderId="22" xfId="0" applyNumberFormat="1" applyBorder="1" applyAlignment="1">
      <alignment horizontal="center" vertical="center" wrapText="1"/>
    </xf>
    <xf numFmtId="165" fontId="0" fillId="0" borderId="33" xfId="0" applyNumberFormat="1" applyBorder="1" applyAlignment="1">
      <alignment horizontal="center" vertical="center" wrapText="1"/>
    </xf>
    <xf numFmtId="0" fontId="9" fillId="4" borderId="3" xfId="0" applyFont="1" applyFill="1" applyBorder="1" applyAlignment="1">
      <alignment horizontal="left" vertical="center" wrapText="1"/>
    </xf>
    <xf numFmtId="0" fontId="9" fillId="4" borderId="65" xfId="0" applyFont="1" applyFill="1" applyBorder="1" applyAlignment="1">
      <alignment horizontal="left" vertical="center" wrapText="1"/>
    </xf>
    <xf numFmtId="0" fontId="9" fillId="4" borderId="66" xfId="0" applyFont="1" applyFill="1" applyBorder="1" applyAlignment="1">
      <alignment horizontal="left" vertical="center" wrapText="1"/>
    </xf>
    <xf numFmtId="0" fontId="0" fillId="11" borderId="63" xfId="0" applyFill="1" applyBorder="1" applyAlignment="1">
      <alignment horizontal="left" vertical="top" wrapText="1"/>
    </xf>
    <xf numFmtId="0" fontId="0" fillId="11" borderId="29" xfId="0" applyFill="1" applyBorder="1" applyAlignment="1">
      <alignment horizontal="left" vertical="top" wrapText="1"/>
    </xf>
    <xf numFmtId="0" fontId="0" fillId="11" borderId="27" xfId="0" applyFill="1" applyBorder="1" applyAlignment="1">
      <alignment horizontal="left" vertical="center" wrapText="1"/>
    </xf>
    <xf numFmtId="0" fontId="9" fillId="11" borderId="17" xfId="0" applyFont="1" applyFill="1" applyBorder="1" applyAlignment="1">
      <alignment horizontal="center" vertical="center" wrapText="1"/>
    </xf>
    <xf numFmtId="0" fontId="9" fillId="11" borderId="25" xfId="0" applyFont="1" applyFill="1" applyBorder="1" applyAlignment="1">
      <alignment horizontal="center" vertical="center" wrapText="1"/>
    </xf>
    <xf numFmtId="0" fontId="0" fillId="11" borderId="25" xfId="0" applyFill="1" applyBorder="1" applyAlignment="1">
      <alignment horizontal="left" vertical="center" wrapText="1"/>
    </xf>
    <xf numFmtId="0" fontId="0" fillId="11" borderId="49" xfId="0" applyFill="1" applyBorder="1" applyAlignment="1">
      <alignment horizontal="left" vertical="center" wrapText="1"/>
    </xf>
    <xf numFmtId="0" fontId="0" fillId="4" borderId="0" xfId="0" applyFill="1" applyAlignment="1">
      <alignment horizontal="center"/>
    </xf>
    <xf numFmtId="0" fontId="9" fillId="11" borderId="8" xfId="0" applyFont="1" applyFill="1" applyBorder="1" applyAlignment="1">
      <alignment horizontal="left" vertical="center" wrapText="1"/>
    </xf>
    <xf numFmtId="0" fontId="0" fillId="4" borderId="7" xfId="0" applyFill="1" applyBorder="1" applyAlignment="1">
      <alignment vertical="center" wrapText="1"/>
    </xf>
    <xf numFmtId="0" fontId="0" fillId="4" borderId="8" xfId="0" applyFill="1" applyBorder="1" applyAlignment="1">
      <alignment vertical="center" wrapText="1"/>
    </xf>
    <xf numFmtId="0" fontId="0" fillId="4" borderId="6" xfId="0" applyFill="1" applyBorder="1" applyAlignment="1">
      <alignment vertical="center" wrapText="1"/>
    </xf>
    <xf numFmtId="0" fontId="25" fillId="4" borderId="17" xfId="0" applyFont="1" applyFill="1" applyBorder="1" applyAlignment="1">
      <alignment horizontal="center" vertical="center"/>
    </xf>
    <xf numFmtId="0" fontId="25" fillId="4" borderId="5" xfId="0" applyFont="1" applyFill="1" applyBorder="1" applyAlignment="1">
      <alignment horizontal="center" vertical="center"/>
    </xf>
    <xf numFmtId="0" fontId="25" fillId="4" borderId="4" xfId="0" applyFont="1" applyFill="1" applyBorder="1" applyAlignment="1">
      <alignment horizontal="center" vertical="center"/>
    </xf>
    <xf numFmtId="0" fontId="25" fillId="4" borderId="18"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9" xfId="0" applyFont="1" applyFill="1" applyBorder="1" applyAlignment="1">
      <alignment horizontal="center" vertical="center"/>
    </xf>
    <xf numFmtId="0" fontId="9" fillId="5" borderId="17" xfId="0" applyFont="1" applyFill="1" applyBorder="1" applyAlignment="1">
      <alignment horizontal="center" vertical="top" wrapText="1"/>
    </xf>
    <xf numFmtId="0" fontId="25" fillId="4" borderId="51" xfId="0" applyFont="1" applyFill="1" applyBorder="1" applyAlignment="1">
      <alignment horizontal="center" vertical="center"/>
    </xf>
    <xf numFmtId="0" fontId="25" fillId="4" borderId="22" xfId="0" applyFont="1" applyFill="1" applyBorder="1" applyAlignment="1">
      <alignment horizontal="center" vertical="center"/>
    </xf>
    <xf numFmtId="0" fontId="25" fillId="4" borderId="33" xfId="0" applyFont="1" applyFill="1" applyBorder="1" applyAlignment="1">
      <alignment horizontal="center" vertical="center"/>
    </xf>
    <xf numFmtId="0" fontId="0" fillId="11" borderId="68" xfId="0" applyFill="1" applyBorder="1" applyAlignment="1">
      <alignment horizontal="left" vertical="center" wrapText="1"/>
    </xf>
    <xf numFmtId="0" fontId="25" fillId="4" borderId="46" xfId="0" applyFont="1" applyFill="1" applyBorder="1" applyAlignment="1">
      <alignment horizontal="center" vertical="center"/>
    </xf>
    <xf numFmtId="0" fontId="25" fillId="4" borderId="45" xfId="0" applyFont="1" applyFill="1" applyBorder="1" applyAlignment="1">
      <alignment horizontal="center" vertical="center"/>
    </xf>
    <xf numFmtId="0" fontId="25" fillId="4" borderId="83" xfId="0" applyFont="1" applyFill="1" applyBorder="1" applyAlignment="1">
      <alignment horizontal="center" vertical="center"/>
    </xf>
    <xf numFmtId="4" fontId="25" fillId="4" borderId="51" xfId="0" applyNumberFormat="1" applyFont="1" applyFill="1" applyBorder="1" applyAlignment="1">
      <alignment horizontal="center" vertical="center"/>
    </xf>
    <xf numFmtId="4" fontId="25" fillId="4" borderId="22" xfId="0" applyNumberFormat="1" applyFont="1" applyFill="1" applyBorder="1" applyAlignment="1">
      <alignment horizontal="center" vertical="center"/>
    </xf>
    <xf numFmtId="4" fontId="25" fillId="4" borderId="33" xfId="0" applyNumberFormat="1" applyFont="1" applyFill="1" applyBorder="1" applyAlignment="1">
      <alignment horizontal="center" vertical="center"/>
    </xf>
    <xf numFmtId="4" fontId="25" fillId="4" borderId="48" xfId="0" applyNumberFormat="1" applyFont="1" applyFill="1" applyBorder="1" applyAlignment="1">
      <alignment horizontal="center" vertical="center"/>
    </xf>
    <xf numFmtId="4" fontId="25" fillId="4" borderId="28" xfId="0" applyNumberFormat="1" applyFont="1" applyFill="1" applyBorder="1" applyAlignment="1">
      <alignment horizontal="center" vertical="center"/>
    </xf>
    <xf numFmtId="4" fontId="25" fillId="4" borderId="34" xfId="0" applyNumberFormat="1" applyFont="1" applyFill="1" applyBorder="1" applyAlignment="1">
      <alignment horizontal="center" vertical="center"/>
    </xf>
    <xf numFmtId="0" fontId="25" fillId="4" borderId="48" xfId="0" applyFont="1" applyFill="1" applyBorder="1" applyAlignment="1">
      <alignment horizontal="center" vertical="center"/>
    </xf>
    <xf numFmtId="0" fontId="25" fillId="4" borderId="28" xfId="0" applyFont="1" applyFill="1" applyBorder="1" applyAlignment="1">
      <alignment horizontal="center" vertical="center"/>
    </xf>
    <xf numFmtId="0" fontId="25" fillId="4" borderId="34" xfId="0" applyFont="1" applyFill="1" applyBorder="1" applyAlignment="1">
      <alignment horizontal="center" vertical="center"/>
    </xf>
    <xf numFmtId="0" fontId="16" fillId="4" borderId="7" xfId="0" applyFont="1" applyFill="1" applyBorder="1" applyAlignment="1">
      <alignment horizontal="center" vertical="center" wrapText="1"/>
    </xf>
  </cellXfs>
  <cellStyles count="9">
    <cellStyle name="40% - Accent5" xfId="1" builtinId="47"/>
    <cellStyle name="Comma" xfId="2" builtinId="3"/>
    <cellStyle name="Comma 2" xfId="5"/>
    <cellStyle name="Comma 2 2" xfId="6"/>
    <cellStyle name="Comma 3" xfId="7"/>
    <cellStyle name="Currency" xfId="8"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image" Target="../media/image5.jpeg"/></Relationships>
</file>

<file path=xl/drawings/_rels/drawing3.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jpeg"/><Relationship Id="rId1" Type="http://schemas.openxmlformats.org/officeDocument/2006/relationships/image" Target="../media/image6.jpeg"/></Relationships>
</file>

<file path=xl/drawings/_rels/drawing4.xml.rels><?xml version="1.0" encoding="UTF-8" standalone="yes"?>
<Relationships xmlns="http://schemas.openxmlformats.org/package/2006/relationships"><Relationship Id="rId3" Type="http://schemas.openxmlformats.org/officeDocument/2006/relationships/image" Target="../media/image11.jpeg"/><Relationship Id="rId2" Type="http://schemas.openxmlformats.org/officeDocument/2006/relationships/image" Target="../media/image10.jpeg"/><Relationship Id="rId1" Type="http://schemas.openxmlformats.org/officeDocument/2006/relationships/image" Target="../media/image9.jpeg"/></Relationships>
</file>

<file path=xl/drawings/_rels/drawing5.xml.rels><?xml version="1.0" encoding="UTF-8" standalone="yes"?>
<Relationships xmlns="http://schemas.openxmlformats.org/package/2006/relationships"><Relationship Id="rId3" Type="http://schemas.openxmlformats.org/officeDocument/2006/relationships/image" Target="../media/image14.jpeg"/><Relationship Id="rId2" Type="http://schemas.openxmlformats.org/officeDocument/2006/relationships/image" Target="../media/image13.jpeg"/><Relationship Id="rId1" Type="http://schemas.openxmlformats.org/officeDocument/2006/relationships/image" Target="../media/image12.jpeg"/><Relationship Id="rId4" Type="http://schemas.openxmlformats.org/officeDocument/2006/relationships/image" Target="../media/image1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7.xml.rels><?xml version="1.0" encoding="UTF-8" standalone="yes"?>
<Relationships xmlns="http://schemas.openxmlformats.org/package/2006/relationships"><Relationship Id="rId3" Type="http://schemas.openxmlformats.org/officeDocument/2006/relationships/image" Target="../media/image18.jpeg"/><Relationship Id="rId2" Type="http://schemas.openxmlformats.org/officeDocument/2006/relationships/image" Target="../media/image12.jpeg"/><Relationship Id="rId1" Type="http://schemas.openxmlformats.org/officeDocument/2006/relationships/image" Target="../media/image17.jpeg"/><Relationship Id="rId5" Type="http://schemas.openxmlformats.org/officeDocument/2006/relationships/image" Target="../media/image20.jpeg"/><Relationship Id="rId4" Type="http://schemas.openxmlformats.org/officeDocument/2006/relationships/image" Target="../media/image19.jpeg"/></Relationships>
</file>

<file path=xl/drawings/_rels/drawing8.xml.rels><?xml version="1.0" encoding="UTF-8" standalone="yes"?>
<Relationships xmlns="http://schemas.openxmlformats.org/package/2006/relationships"><Relationship Id="rId3" Type="http://schemas.openxmlformats.org/officeDocument/2006/relationships/image" Target="../media/image22.jpeg"/><Relationship Id="rId2" Type="http://schemas.openxmlformats.org/officeDocument/2006/relationships/image" Target="../media/image12.jpeg"/><Relationship Id="rId1" Type="http://schemas.openxmlformats.org/officeDocument/2006/relationships/image" Target="../media/image21.jpeg"/><Relationship Id="rId4" Type="http://schemas.openxmlformats.org/officeDocument/2006/relationships/image" Target="../media/image2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3457575</xdr:colOff>
      <xdr:row>4</xdr:row>
      <xdr:rowOff>104838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190500"/>
          <a:ext cx="3457575" cy="819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21772</xdr:colOff>
      <xdr:row>2</xdr:row>
      <xdr:rowOff>269741</xdr:rowOff>
    </xdr:from>
    <xdr:to>
      <xdr:col>21</xdr:col>
      <xdr:colOff>123182</xdr:colOff>
      <xdr:row>3</xdr:row>
      <xdr:rowOff>893845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47511" y="890937"/>
          <a:ext cx="904823" cy="897430"/>
        </a:xfrm>
        <a:prstGeom prst="rect">
          <a:avLst/>
        </a:prstGeom>
      </xdr:spPr>
    </xdr:pic>
    <xdr:clientData/>
  </xdr:twoCellAnchor>
  <xdr:twoCellAnchor editAs="oneCell">
    <xdr:from>
      <xdr:col>21</xdr:col>
      <xdr:colOff>208757</xdr:colOff>
      <xdr:row>2</xdr:row>
      <xdr:rowOff>269741</xdr:rowOff>
    </xdr:from>
    <xdr:to>
      <xdr:col>22</xdr:col>
      <xdr:colOff>345494</xdr:colOff>
      <xdr:row>3</xdr:row>
      <xdr:rowOff>893845</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137909" y="890937"/>
          <a:ext cx="907020" cy="897430"/>
        </a:xfrm>
        <a:prstGeom prst="rect">
          <a:avLst/>
        </a:prstGeom>
      </xdr:spPr>
    </xdr:pic>
    <xdr:clientData/>
  </xdr:twoCellAnchor>
  <xdr:twoCellAnchor editAs="oneCell">
    <xdr:from>
      <xdr:col>18</xdr:col>
      <xdr:colOff>10168</xdr:colOff>
      <xdr:row>2</xdr:row>
      <xdr:rowOff>269741</xdr:rowOff>
    </xdr:from>
    <xdr:to>
      <xdr:col>18</xdr:col>
      <xdr:colOff>910717</xdr:colOff>
      <xdr:row>3</xdr:row>
      <xdr:rowOff>893845</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239190" y="890937"/>
          <a:ext cx="900549" cy="897430"/>
        </a:xfrm>
        <a:prstGeom prst="rect">
          <a:avLst/>
        </a:prstGeom>
      </xdr:spPr>
    </xdr:pic>
    <xdr:clientData/>
  </xdr:twoCellAnchor>
  <xdr:twoCellAnchor editAs="oneCell">
    <xdr:from>
      <xdr:col>22</xdr:col>
      <xdr:colOff>431068</xdr:colOff>
      <xdr:row>2</xdr:row>
      <xdr:rowOff>269741</xdr:rowOff>
    </xdr:from>
    <xdr:to>
      <xdr:col>23</xdr:col>
      <xdr:colOff>464722</xdr:colOff>
      <xdr:row>3</xdr:row>
      <xdr:rowOff>893845</xdr:rowOff>
    </xdr:to>
    <xdr:pic>
      <xdr:nvPicPr>
        <xdr:cNvPr id="5" name="Picture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130503" y="890937"/>
          <a:ext cx="895045" cy="8974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2399</xdr:colOff>
      <xdr:row>2</xdr:row>
      <xdr:rowOff>265043</xdr:rowOff>
    </xdr:from>
    <xdr:to>
      <xdr:col>18</xdr:col>
      <xdr:colOff>886774</xdr:colOff>
      <xdr:row>3</xdr:row>
      <xdr:rowOff>892900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97863" y="904579"/>
          <a:ext cx="884375" cy="900000"/>
        </a:xfrm>
        <a:prstGeom prst="rect">
          <a:avLst/>
        </a:prstGeom>
      </xdr:spPr>
    </xdr:pic>
    <xdr:clientData/>
  </xdr:twoCellAnchor>
  <xdr:twoCellAnchor editAs="oneCell">
    <xdr:from>
      <xdr:col>20</xdr:col>
      <xdr:colOff>25764</xdr:colOff>
      <xdr:row>2</xdr:row>
      <xdr:rowOff>265043</xdr:rowOff>
    </xdr:from>
    <xdr:to>
      <xdr:col>20</xdr:col>
      <xdr:colOff>915139</xdr:colOff>
      <xdr:row>3</xdr:row>
      <xdr:rowOff>892900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585407" y="904579"/>
          <a:ext cx="889375" cy="900000"/>
        </a:xfrm>
        <a:prstGeom prst="rect">
          <a:avLst/>
        </a:prstGeom>
      </xdr:spPr>
    </xdr:pic>
    <xdr:clientData/>
  </xdr:twoCellAnchor>
  <xdr:twoCellAnchor editAs="oneCell">
    <xdr:from>
      <xdr:col>20</xdr:col>
      <xdr:colOff>994122</xdr:colOff>
      <xdr:row>2</xdr:row>
      <xdr:rowOff>265043</xdr:rowOff>
    </xdr:from>
    <xdr:to>
      <xdr:col>21</xdr:col>
      <xdr:colOff>819440</xdr:colOff>
      <xdr:row>3</xdr:row>
      <xdr:rowOff>892900</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553765" y="904579"/>
          <a:ext cx="886675" cy="90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12489</xdr:colOff>
      <xdr:row>3</xdr:row>
      <xdr:rowOff>131</xdr:rowOff>
    </xdr:from>
    <xdr:to>
      <xdr:col>20</xdr:col>
      <xdr:colOff>916774</xdr:colOff>
      <xdr:row>3</xdr:row>
      <xdr:rowOff>900131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28893" y="886689"/>
          <a:ext cx="904285" cy="900000"/>
        </a:xfrm>
        <a:prstGeom prst="rect">
          <a:avLst/>
        </a:prstGeom>
      </xdr:spPr>
    </xdr:pic>
    <xdr:clientData/>
  </xdr:twoCellAnchor>
  <xdr:twoCellAnchor editAs="oneCell">
    <xdr:from>
      <xdr:col>21</xdr:col>
      <xdr:colOff>30844</xdr:colOff>
      <xdr:row>3</xdr:row>
      <xdr:rowOff>131</xdr:rowOff>
    </xdr:from>
    <xdr:to>
      <xdr:col>22</xdr:col>
      <xdr:colOff>382029</xdr:colOff>
      <xdr:row>3</xdr:row>
      <xdr:rowOff>900131</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999748" y="886689"/>
          <a:ext cx="900704" cy="900000"/>
        </a:xfrm>
        <a:prstGeom prst="rect">
          <a:avLst/>
        </a:prstGeom>
      </xdr:spPr>
    </xdr:pic>
    <xdr:clientData/>
  </xdr:twoCellAnchor>
  <xdr:twoCellAnchor editAs="oneCell">
    <xdr:from>
      <xdr:col>16</xdr:col>
      <xdr:colOff>94251</xdr:colOff>
      <xdr:row>3</xdr:row>
      <xdr:rowOff>131</xdr:rowOff>
    </xdr:from>
    <xdr:to>
      <xdr:col>17</xdr:col>
      <xdr:colOff>892815</xdr:colOff>
      <xdr:row>3</xdr:row>
      <xdr:rowOff>900131</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282463" y="886689"/>
          <a:ext cx="893814" cy="90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14653</xdr:colOff>
      <xdr:row>3</xdr:row>
      <xdr:rowOff>0</xdr:rowOff>
    </xdr:from>
    <xdr:to>
      <xdr:col>21</xdr:col>
      <xdr:colOff>914653</xdr:colOff>
      <xdr:row>3</xdr:row>
      <xdr:rowOff>900000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40403" y="988219"/>
          <a:ext cx="900000" cy="900000"/>
        </a:xfrm>
        <a:prstGeom prst="rect">
          <a:avLst/>
        </a:prstGeom>
      </xdr:spPr>
    </xdr:pic>
    <xdr:clientData/>
  </xdr:twoCellAnchor>
  <xdr:twoCellAnchor editAs="oneCell">
    <xdr:from>
      <xdr:col>19</xdr:col>
      <xdr:colOff>3461</xdr:colOff>
      <xdr:row>3</xdr:row>
      <xdr:rowOff>0</xdr:rowOff>
    </xdr:from>
    <xdr:to>
      <xdr:col>19</xdr:col>
      <xdr:colOff>903461</xdr:colOff>
      <xdr:row>3</xdr:row>
      <xdr:rowOff>900000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576461" y="988219"/>
          <a:ext cx="900000" cy="900000"/>
        </a:xfrm>
        <a:prstGeom prst="rect">
          <a:avLst/>
        </a:prstGeom>
      </xdr:spPr>
    </xdr:pic>
    <xdr:clientData/>
  </xdr:twoCellAnchor>
  <xdr:twoCellAnchor editAs="oneCell">
    <xdr:from>
      <xdr:col>21</xdr:col>
      <xdr:colOff>973646</xdr:colOff>
      <xdr:row>2</xdr:row>
      <xdr:rowOff>208359</xdr:rowOff>
    </xdr:from>
    <xdr:to>
      <xdr:col>23</xdr:col>
      <xdr:colOff>257619</xdr:colOff>
      <xdr:row>3</xdr:row>
      <xdr:rowOff>899999</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499396" y="988218"/>
          <a:ext cx="903223" cy="900000"/>
        </a:xfrm>
        <a:prstGeom prst="rect">
          <a:avLst/>
        </a:prstGeom>
      </xdr:spPr>
    </xdr:pic>
    <xdr:clientData/>
  </xdr:twoCellAnchor>
  <xdr:twoCellAnchor editAs="oneCell">
    <xdr:from>
      <xdr:col>23</xdr:col>
      <xdr:colOff>307436</xdr:colOff>
      <xdr:row>2</xdr:row>
      <xdr:rowOff>208359</xdr:rowOff>
    </xdr:from>
    <xdr:to>
      <xdr:col>25</xdr:col>
      <xdr:colOff>59274</xdr:colOff>
      <xdr:row>3</xdr:row>
      <xdr:rowOff>899999</xdr:rowOff>
    </xdr:to>
    <xdr:pic>
      <xdr:nvPicPr>
        <xdr:cNvPr id="9" name="Picture 8"/>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452436" y="988218"/>
          <a:ext cx="894838" cy="90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77019</xdr:colOff>
      <xdr:row>3</xdr:row>
      <xdr:rowOff>2506</xdr:rowOff>
    </xdr:from>
    <xdr:to>
      <xdr:col>21</xdr:col>
      <xdr:colOff>999719</xdr:colOff>
      <xdr:row>3</xdr:row>
      <xdr:rowOff>902506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35474" y="989642"/>
          <a:ext cx="922700" cy="90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18</xdr:col>
      <xdr:colOff>43423</xdr:colOff>
      <xdr:row>3</xdr:row>
      <xdr:rowOff>6304</xdr:rowOff>
    </xdr:from>
    <xdr:to>
      <xdr:col>18</xdr:col>
      <xdr:colOff>943423</xdr:colOff>
      <xdr:row>3</xdr:row>
      <xdr:rowOff>906304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91470" y="833788"/>
          <a:ext cx="900000" cy="900000"/>
        </a:xfrm>
        <a:prstGeom prst="rect">
          <a:avLst/>
        </a:prstGeom>
      </xdr:spPr>
    </xdr:pic>
    <xdr:clientData/>
  </xdr:twoCellAnchor>
  <xdr:twoCellAnchor editAs="oneCell">
    <xdr:from>
      <xdr:col>20</xdr:col>
      <xdr:colOff>66260</xdr:colOff>
      <xdr:row>3</xdr:row>
      <xdr:rowOff>6304</xdr:rowOff>
    </xdr:from>
    <xdr:to>
      <xdr:col>20</xdr:col>
      <xdr:colOff>966260</xdr:colOff>
      <xdr:row>3</xdr:row>
      <xdr:rowOff>906304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056229" y="833788"/>
          <a:ext cx="900000" cy="900000"/>
        </a:xfrm>
        <a:prstGeom prst="rect">
          <a:avLst/>
        </a:prstGeom>
      </xdr:spPr>
    </xdr:pic>
    <xdr:clientData/>
  </xdr:twoCellAnchor>
  <xdr:twoCellAnchor editAs="oneCell">
    <xdr:from>
      <xdr:col>20</xdr:col>
      <xdr:colOff>1016653</xdr:colOff>
      <xdr:row>3</xdr:row>
      <xdr:rowOff>6304</xdr:rowOff>
    </xdr:from>
    <xdr:to>
      <xdr:col>22</xdr:col>
      <xdr:colOff>487903</xdr:colOff>
      <xdr:row>3</xdr:row>
      <xdr:rowOff>906304</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006622" y="833788"/>
          <a:ext cx="900000" cy="900000"/>
        </a:xfrm>
        <a:prstGeom prst="rect">
          <a:avLst/>
        </a:prstGeom>
      </xdr:spPr>
    </xdr:pic>
    <xdr:clientData/>
  </xdr:twoCellAnchor>
  <xdr:twoCellAnchor editAs="oneCell">
    <xdr:from>
      <xdr:col>22</xdr:col>
      <xdr:colOff>532861</xdr:colOff>
      <xdr:row>3</xdr:row>
      <xdr:rowOff>6304</xdr:rowOff>
    </xdr:from>
    <xdr:to>
      <xdr:col>23</xdr:col>
      <xdr:colOff>379245</xdr:colOff>
      <xdr:row>3</xdr:row>
      <xdr:rowOff>906304</xdr:rowOff>
    </xdr:to>
    <xdr:pic>
      <xdr:nvPicPr>
        <xdr:cNvPr id="5" name="Picture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951580" y="833788"/>
          <a:ext cx="906040" cy="900000"/>
        </a:xfrm>
        <a:prstGeom prst="rect">
          <a:avLst/>
        </a:prstGeom>
      </xdr:spPr>
    </xdr:pic>
    <xdr:clientData/>
  </xdr:twoCellAnchor>
  <xdr:twoCellAnchor editAs="oneCell">
    <xdr:from>
      <xdr:col>23</xdr:col>
      <xdr:colOff>433176</xdr:colOff>
      <xdr:row>3</xdr:row>
      <xdr:rowOff>6304</xdr:rowOff>
    </xdr:from>
    <xdr:to>
      <xdr:col>24</xdr:col>
      <xdr:colOff>362817</xdr:colOff>
      <xdr:row>3</xdr:row>
      <xdr:rowOff>906304</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7911551" y="833788"/>
          <a:ext cx="900000" cy="90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19</xdr:col>
      <xdr:colOff>19222</xdr:colOff>
      <xdr:row>3</xdr:row>
      <xdr:rowOff>1177</xdr:rowOff>
    </xdr:from>
    <xdr:to>
      <xdr:col>19</xdr:col>
      <xdr:colOff>922383</xdr:colOff>
      <xdr:row>3</xdr:row>
      <xdr:rowOff>901177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16022" y="915577"/>
          <a:ext cx="903161" cy="900000"/>
        </a:xfrm>
        <a:prstGeom prst="rect">
          <a:avLst/>
        </a:prstGeom>
      </xdr:spPr>
    </xdr:pic>
    <xdr:clientData/>
  </xdr:twoCellAnchor>
  <xdr:twoCellAnchor editAs="oneCell">
    <xdr:from>
      <xdr:col>20</xdr:col>
      <xdr:colOff>34636</xdr:colOff>
      <xdr:row>3</xdr:row>
      <xdr:rowOff>1177</xdr:rowOff>
    </xdr:from>
    <xdr:to>
      <xdr:col>20</xdr:col>
      <xdr:colOff>936822</xdr:colOff>
      <xdr:row>3</xdr:row>
      <xdr:rowOff>901177</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826836" y="915577"/>
          <a:ext cx="902186" cy="900000"/>
        </a:xfrm>
        <a:prstGeom prst="rect">
          <a:avLst/>
        </a:prstGeom>
      </xdr:spPr>
    </xdr:pic>
    <xdr:clientData/>
  </xdr:twoCellAnchor>
  <xdr:twoCellAnchor editAs="oneCell">
    <xdr:from>
      <xdr:col>20</xdr:col>
      <xdr:colOff>986523</xdr:colOff>
      <xdr:row>3</xdr:row>
      <xdr:rowOff>1177</xdr:rowOff>
    </xdr:from>
    <xdr:to>
      <xdr:col>21</xdr:col>
      <xdr:colOff>826815</xdr:colOff>
      <xdr:row>3</xdr:row>
      <xdr:rowOff>901177</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778723" y="915577"/>
          <a:ext cx="907093" cy="900000"/>
        </a:xfrm>
        <a:prstGeom prst="rect">
          <a:avLst/>
        </a:prstGeom>
      </xdr:spPr>
    </xdr:pic>
    <xdr:clientData/>
  </xdr:twoCellAnchor>
  <xdr:twoCellAnchor editAs="oneCell">
    <xdr:from>
      <xdr:col>21</xdr:col>
      <xdr:colOff>873341</xdr:colOff>
      <xdr:row>3</xdr:row>
      <xdr:rowOff>1177</xdr:rowOff>
    </xdr:from>
    <xdr:to>
      <xdr:col>22</xdr:col>
      <xdr:colOff>659026</xdr:colOff>
      <xdr:row>3</xdr:row>
      <xdr:rowOff>901177</xdr:rowOff>
    </xdr:to>
    <xdr:pic>
      <xdr:nvPicPr>
        <xdr:cNvPr id="7" name="Picture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732341" y="915577"/>
          <a:ext cx="909635" cy="90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tabSelected="1" zoomScaleNormal="100" workbookViewId="0">
      <selection activeCell="B28" sqref="B28"/>
    </sheetView>
  </sheetViews>
  <sheetFormatPr defaultColWidth="0" defaultRowHeight="15" zeroHeight="1" x14ac:dyDescent="0.25"/>
  <cols>
    <col min="1" max="1" width="1" style="1" customWidth="1"/>
    <col min="2" max="2" width="223.7109375" style="1" customWidth="1"/>
    <col min="3" max="3" width="1.140625" style="1" customWidth="1"/>
    <col min="4" max="16384" width="9.140625" style="1" hidden="1"/>
  </cols>
  <sheetData>
    <row r="1" spans="2:2" x14ac:dyDescent="0.25"/>
    <row r="2" spans="2:2" x14ac:dyDescent="0.25"/>
    <row r="3" spans="2:2" x14ac:dyDescent="0.25"/>
    <row r="4" spans="2:2" ht="26.25" x14ac:dyDescent="0.4">
      <c r="B4" s="624" t="s">
        <v>402</v>
      </c>
    </row>
    <row r="5" spans="2:2" x14ac:dyDescent="0.25"/>
    <row r="6" spans="2:2" ht="23.25" x14ac:dyDescent="0.35">
      <c r="B6" s="625" t="s">
        <v>403</v>
      </c>
    </row>
    <row r="7" spans="2:2" x14ac:dyDescent="0.25"/>
    <row r="8" spans="2:2" x14ac:dyDescent="0.25"/>
    <row r="9" spans="2:2" x14ac:dyDescent="0.25"/>
    <row r="10" spans="2:2" ht="21" x14ac:dyDescent="0.35">
      <c r="B10" s="626" t="s">
        <v>404</v>
      </c>
    </row>
    <row r="11" spans="2:2" ht="21" x14ac:dyDescent="0.35">
      <c r="B11" s="627"/>
    </row>
    <row r="12" spans="2:2" ht="34.5" customHeight="1" x14ac:dyDescent="0.25">
      <c r="B12" s="628" t="s">
        <v>408</v>
      </c>
    </row>
    <row r="13" spans="2:2" ht="21" x14ac:dyDescent="0.35">
      <c r="B13" s="626" t="s">
        <v>405</v>
      </c>
    </row>
    <row r="14" spans="2:2" ht="21" x14ac:dyDescent="0.35">
      <c r="B14" s="626" t="s">
        <v>141</v>
      </c>
    </row>
    <row r="15" spans="2:2" ht="21" x14ac:dyDescent="0.35">
      <c r="B15" s="626" t="s">
        <v>406</v>
      </c>
    </row>
    <row r="16" spans="2:2" ht="21" x14ac:dyDescent="0.35">
      <c r="B16" s="626" t="s">
        <v>44</v>
      </c>
    </row>
    <row r="17" spans="2:2" ht="21" x14ac:dyDescent="0.35">
      <c r="B17" s="626" t="s">
        <v>45</v>
      </c>
    </row>
    <row r="18" spans="2:2" ht="21" x14ac:dyDescent="0.35">
      <c r="B18" s="626" t="s">
        <v>407</v>
      </c>
    </row>
    <row r="19" spans="2:2" ht="21" x14ac:dyDescent="0.35">
      <c r="B19" s="626" t="s">
        <v>417</v>
      </c>
    </row>
    <row r="20" spans="2:2" x14ac:dyDescent="0.25"/>
    <row r="21" spans="2:2" x14ac:dyDescent="0.25"/>
    <row r="22" spans="2:2" x14ac:dyDescent="0.25"/>
    <row r="23" spans="2:2" x14ac:dyDescent="0.25"/>
    <row r="24" spans="2:2" x14ac:dyDescent="0.25"/>
    <row r="25" spans="2:2" x14ac:dyDescent="0.25"/>
    <row r="26" spans="2:2" x14ac:dyDescent="0.25"/>
    <row r="27" spans="2:2" x14ac:dyDescent="0.25"/>
    <row r="28" spans="2:2" x14ac:dyDescent="0.25"/>
    <row r="29" spans="2:2" x14ac:dyDescent="0.25"/>
    <row r="30" spans="2:2" x14ac:dyDescent="0.25"/>
    <row r="31" spans="2:2" x14ac:dyDescent="0.25"/>
    <row r="32" spans="2: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sheetData>
  <hyperlinks>
    <hyperlink ref="B10" location="'Allocation summary'!A1" display="Allocation Summary"/>
    <hyperlink ref="B13" location="'Low Carbon Transport'!A1" display="Low Carbon Transport"/>
    <hyperlink ref="B14" location="'Water treatment'!A1" display="Water treatment"/>
    <hyperlink ref="B15" location="'Prot. of the Env.'!A1" display="Protection of the Environment"/>
    <hyperlink ref="B16" location="Education!A1" display="Access to essential services - Education"/>
    <hyperlink ref="B17" location="Healthcare!A1" display="Access to essential services - Healthcare"/>
    <hyperlink ref="B18" location="'Social Inclusion'!A1" display="Access to essential services - Social Inclusion"/>
    <hyperlink ref="B19" location="'Affordable Housing'!A1" display="Access to essential services - Affordable Housing"/>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39997558519241921"/>
  </sheetPr>
  <dimension ref="A1:CR135"/>
  <sheetViews>
    <sheetView topLeftCell="A97" zoomScaleNormal="100" workbookViewId="0">
      <selection activeCell="H18" sqref="H18"/>
    </sheetView>
  </sheetViews>
  <sheetFormatPr defaultColWidth="0" defaultRowHeight="15" zeroHeight="1" x14ac:dyDescent="0.25"/>
  <cols>
    <col min="1" max="1" width="3.5703125" style="1" customWidth="1"/>
    <col min="2" max="2" width="14.28515625" style="5" customWidth="1"/>
    <col min="3" max="3" width="26.42578125" style="5" customWidth="1"/>
    <col min="4" max="4" width="1.42578125" style="1" customWidth="1"/>
    <col min="5" max="5" width="71.5703125" style="66" customWidth="1"/>
    <col min="6" max="6" width="1.5703125" style="66" customWidth="1"/>
    <col min="7" max="7" width="14.85546875" style="66" customWidth="1"/>
    <col min="8" max="9" width="14.28515625" style="66" customWidth="1"/>
    <col min="10" max="10" width="15.5703125" style="66" bestFit="1" customWidth="1"/>
    <col min="11" max="11" width="1.5703125" style="1" customWidth="1"/>
    <col min="12" max="13" width="17.5703125" style="1" customWidth="1"/>
    <col min="14" max="14" width="1.140625" style="1" customWidth="1"/>
    <col min="15" max="15" width="17.42578125" style="1" customWidth="1"/>
    <col min="16" max="16" width="17.42578125" style="1" hidden="1" customWidth="1"/>
    <col min="17" max="96" width="8.5703125" style="1" hidden="1" customWidth="1"/>
    <col min="97" max="16384" width="9.140625" hidden="1"/>
  </cols>
  <sheetData>
    <row r="1" spans="1:96" x14ac:dyDescent="0.25"/>
    <row r="2" spans="1:96" ht="39" customHeight="1" x14ac:dyDescent="0.25">
      <c r="B2" s="711" t="s">
        <v>0</v>
      </c>
      <c r="C2" s="711"/>
      <c r="D2" s="711"/>
      <c r="E2" s="711"/>
      <c r="F2" s="711"/>
      <c r="G2" s="711"/>
      <c r="H2" s="711"/>
      <c r="I2" s="711"/>
      <c r="J2" s="711"/>
      <c r="K2" s="9"/>
    </row>
    <row r="3" spans="1:96" ht="15.95" customHeight="1" thickBot="1" x14ac:dyDescent="0.3"/>
    <row r="4" spans="1:96" x14ac:dyDescent="0.25">
      <c r="A4" s="40"/>
      <c r="B4" s="701" t="s">
        <v>1</v>
      </c>
      <c r="C4" s="702"/>
      <c r="D4" s="154"/>
      <c r="E4" s="141" t="s">
        <v>2</v>
      </c>
      <c r="F4" s="6"/>
      <c r="G4" s="703" t="s">
        <v>3</v>
      </c>
      <c r="H4" s="704"/>
      <c r="I4" s="705"/>
      <c r="J4" s="6"/>
      <c r="K4" s="43"/>
    </row>
    <row r="5" spans="1:96" x14ac:dyDescent="0.25">
      <c r="A5" s="40"/>
      <c r="B5" s="142" t="s">
        <v>4</v>
      </c>
      <c r="C5" s="143" t="s">
        <v>5</v>
      </c>
      <c r="D5" s="63"/>
      <c r="E5" s="144" t="s">
        <v>6</v>
      </c>
      <c r="F5" s="40"/>
      <c r="G5" s="224">
        <v>2018</v>
      </c>
      <c r="H5" s="155">
        <v>2019</v>
      </c>
      <c r="I5" s="225">
        <v>2020</v>
      </c>
      <c r="J5" s="225" t="s">
        <v>7</v>
      </c>
      <c r="K5" s="40"/>
    </row>
    <row r="6" spans="1:96" ht="6" customHeight="1" thickBot="1" x14ac:dyDescent="0.3">
      <c r="G6" s="240"/>
      <c r="H6" s="189"/>
      <c r="I6" s="189"/>
      <c r="J6" s="189"/>
    </row>
    <row r="7" spans="1:96" s="71" customFormat="1" ht="30" x14ac:dyDescent="0.25">
      <c r="A7" s="246"/>
      <c r="B7" s="712" t="s">
        <v>8</v>
      </c>
      <c r="C7" s="249" t="s">
        <v>9</v>
      </c>
      <c r="D7" s="246">
        <v>1</v>
      </c>
      <c r="E7" s="250" t="s">
        <v>10</v>
      </c>
      <c r="F7" s="65"/>
      <c r="G7" s="677">
        <v>36262909</v>
      </c>
      <c r="H7" s="677">
        <v>35502137</v>
      </c>
      <c r="I7" s="677">
        <v>63104052</v>
      </c>
      <c r="J7" s="629">
        <v>134869098</v>
      </c>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6"/>
      <c r="AY7" s="246"/>
      <c r="AZ7" s="246"/>
      <c r="BA7" s="246"/>
      <c r="BB7" s="246"/>
      <c r="BC7" s="246"/>
      <c r="BD7" s="246"/>
      <c r="BE7" s="246"/>
      <c r="BF7" s="246"/>
      <c r="BG7" s="246"/>
      <c r="BH7" s="246"/>
      <c r="BI7" s="246"/>
      <c r="BJ7" s="246"/>
      <c r="BK7" s="246"/>
      <c r="BL7" s="246"/>
      <c r="BM7" s="246"/>
      <c r="BN7" s="246"/>
      <c r="BO7" s="246"/>
      <c r="BP7" s="246"/>
      <c r="BQ7" s="246"/>
      <c r="BR7" s="246"/>
      <c r="BS7" s="246"/>
      <c r="BT7" s="246"/>
      <c r="BU7" s="246"/>
      <c r="BV7" s="246"/>
      <c r="BW7" s="246"/>
      <c r="BX7" s="246"/>
      <c r="BY7" s="246"/>
      <c r="BZ7" s="246"/>
      <c r="CA7" s="246"/>
      <c r="CB7" s="246"/>
      <c r="CC7" s="246"/>
      <c r="CD7" s="246"/>
      <c r="CE7" s="246"/>
      <c r="CF7" s="246"/>
      <c r="CG7" s="246"/>
      <c r="CH7" s="246"/>
      <c r="CI7" s="246"/>
      <c r="CJ7" s="246"/>
      <c r="CK7" s="246"/>
      <c r="CL7" s="246"/>
      <c r="CM7" s="246"/>
      <c r="CN7" s="246"/>
      <c r="CO7" s="246"/>
      <c r="CP7" s="246"/>
      <c r="CQ7" s="246"/>
      <c r="CR7" s="246"/>
    </row>
    <row r="8" spans="1:96" ht="30" x14ac:dyDescent="0.25">
      <c r="B8" s="713"/>
      <c r="C8" s="715" t="s">
        <v>11</v>
      </c>
      <c r="D8" s="1">
        <v>1</v>
      </c>
      <c r="E8" s="145" t="s">
        <v>12</v>
      </c>
      <c r="G8" s="630">
        <v>23939225</v>
      </c>
      <c r="H8" s="630">
        <v>31673194</v>
      </c>
      <c r="I8" s="630">
        <v>24386121</v>
      </c>
      <c r="J8" s="631">
        <v>79998540</v>
      </c>
    </row>
    <row r="9" spans="1:96" ht="30" x14ac:dyDescent="0.25">
      <c r="B9" s="713"/>
      <c r="C9" s="716"/>
      <c r="D9" s="1">
        <v>1</v>
      </c>
      <c r="E9" s="145" t="s">
        <v>13</v>
      </c>
      <c r="G9" s="630">
        <v>17821718</v>
      </c>
      <c r="H9" s="630">
        <v>15524605</v>
      </c>
      <c r="I9" s="630">
        <v>5352400</v>
      </c>
      <c r="J9" s="631">
        <v>38698723</v>
      </c>
    </row>
    <row r="10" spans="1:96" ht="30" x14ac:dyDescent="0.25">
      <c r="B10" s="713"/>
      <c r="C10" s="716"/>
      <c r="D10" s="1">
        <v>1</v>
      </c>
      <c r="E10" s="145" t="s">
        <v>14</v>
      </c>
      <c r="G10" s="630">
        <v>3732512</v>
      </c>
      <c r="H10" s="630">
        <v>7215713</v>
      </c>
      <c r="I10" s="630">
        <v>11351553</v>
      </c>
      <c r="J10" s="631">
        <v>22299778</v>
      </c>
    </row>
    <row r="11" spans="1:96" ht="30" x14ac:dyDescent="0.25">
      <c r="B11" s="713"/>
      <c r="C11" s="716"/>
      <c r="D11" s="1">
        <v>1</v>
      </c>
      <c r="E11" s="145" t="s">
        <v>15</v>
      </c>
      <c r="G11" s="630">
        <v>19415334</v>
      </c>
      <c r="H11" s="630">
        <v>19940859</v>
      </c>
      <c r="I11" s="630">
        <v>5540480</v>
      </c>
      <c r="J11" s="631">
        <v>44896673</v>
      </c>
    </row>
    <row r="12" spans="1:96" ht="30" x14ac:dyDescent="0.25">
      <c r="B12" s="713"/>
      <c r="C12" s="716"/>
      <c r="D12" s="1">
        <v>1</v>
      </c>
      <c r="E12" s="145" t="s">
        <v>16</v>
      </c>
      <c r="G12" s="630">
        <v>16249817</v>
      </c>
      <c r="H12" s="630">
        <v>8450377</v>
      </c>
      <c r="I12" s="630">
        <v>6887377</v>
      </c>
      <c r="J12" s="631">
        <v>31587571</v>
      </c>
    </row>
    <row r="13" spans="1:96" ht="29.45" customHeight="1" thickBot="1" x14ac:dyDescent="0.3">
      <c r="B13" s="714"/>
      <c r="C13" s="717"/>
      <c r="D13" s="1">
        <v>1</v>
      </c>
      <c r="E13" s="146" t="s">
        <v>17</v>
      </c>
      <c r="G13" s="632">
        <v>1276340</v>
      </c>
      <c r="H13" s="632">
        <v>9023571</v>
      </c>
      <c r="I13" s="632">
        <v>18885684</v>
      </c>
      <c r="J13" s="633">
        <v>29185595</v>
      </c>
    </row>
    <row r="14" spans="1:96" ht="6" customHeight="1" thickBot="1" x14ac:dyDescent="0.3">
      <c r="G14" s="5"/>
      <c r="H14" s="5"/>
      <c r="I14" s="5"/>
      <c r="J14" s="5"/>
    </row>
    <row r="15" spans="1:96" s="68" customFormat="1" ht="18" customHeight="1" thickBot="1" x14ac:dyDescent="0.3">
      <c r="A15" s="66"/>
      <c r="B15" s="5"/>
      <c r="C15" s="5"/>
      <c r="D15" s="66"/>
      <c r="E15" s="201" t="s">
        <v>8</v>
      </c>
      <c r="F15" s="66"/>
      <c r="G15" s="634">
        <v>118697855</v>
      </c>
      <c r="H15" s="635">
        <v>127330456</v>
      </c>
      <c r="I15" s="636">
        <v>135507667</v>
      </c>
      <c r="J15" s="678">
        <v>381535978</v>
      </c>
      <c r="K15" s="66"/>
      <c r="L15" s="1"/>
      <c r="M15" s="1"/>
      <c r="N15" s="1"/>
      <c r="O15" s="1"/>
      <c r="P15" s="1"/>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row>
    <row r="16" spans="1:96" ht="15.75" thickBot="1" x14ac:dyDescent="0.3">
      <c r="G16" s="5"/>
      <c r="H16" s="5"/>
      <c r="I16" s="5"/>
      <c r="J16" s="5"/>
    </row>
    <row r="17" spans="1:96" x14ac:dyDescent="0.25">
      <c r="B17" s="701" t="s">
        <v>1</v>
      </c>
      <c r="C17" s="702"/>
      <c r="D17" s="154"/>
      <c r="E17" s="141" t="s">
        <v>2</v>
      </c>
      <c r="F17" s="6"/>
      <c r="G17" s="703" t="s">
        <v>3</v>
      </c>
      <c r="H17" s="704"/>
      <c r="I17" s="705"/>
      <c r="J17" s="603"/>
    </row>
    <row r="18" spans="1:96" x14ac:dyDescent="0.25">
      <c r="B18" s="142" t="s">
        <v>4</v>
      </c>
      <c r="C18" s="143" t="s">
        <v>5</v>
      </c>
      <c r="D18" s="63"/>
      <c r="E18" s="144" t="s">
        <v>6</v>
      </c>
      <c r="F18" s="40"/>
      <c r="G18" s="601">
        <v>2018</v>
      </c>
      <c r="H18" s="155">
        <v>2019</v>
      </c>
      <c r="I18" s="602">
        <v>2020</v>
      </c>
      <c r="J18" s="602" t="s">
        <v>7</v>
      </c>
    </row>
    <row r="19" spans="1:96" ht="6" customHeight="1" thickBot="1" x14ac:dyDescent="0.3">
      <c r="G19" s="5"/>
      <c r="H19" s="5"/>
      <c r="I19" s="5"/>
      <c r="J19" s="5"/>
    </row>
    <row r="20" spans="1:96" ht="41.1" customHeight="1" x14ac:dyDescent="0.25">
      <c r="B20" s="706" t="s">
        <v>18</v>
      </c>
      <c r="C20" s="721" t="s">
        <v>19</v>
      </c>
      <c r="D20" s="1">
        <v>1</v>
      </c>
      <c r="E20" s="159" t="s">
        <v>20</v>
      </c>
      <c r="G20" s="637">
        <v>3500000</v>
      </c>
      <c r="H20" s="637">
        <v>7000000</v>
      </c>
      <c r="I20" s="637">
        <v>7000000</v>
      </c>
      <c r="J20" s="638">
        <v>17500000</v>
      </c>
    </row>
    <row r="21" spans="1:96" ht="30" x14ac:dyDescent="0.25">
      <c r="B21" s="707"/>
      <c r="C21" s="722"/>
      <c r="D21" s="1">
        <v>1</v>
      </c>
      <c r="E21" s="160" t="s">
        <v>21</v>
      </c>
      <c r="G21" s="639">
        <v>10895498</v>
      </c>
      <c r="H21" s="639">
        <v>6152871</v>
      </c>
      <c r="I21" s="161" t="s">
        <v>22</v>
      </c>
      <c r="J21" s="631">
        <v>17048369</v>
      </c>
    </row>
    <row r="22" spans="1:96" ht="30" x14ac:dyDescent="0.25">
      <c r="B22" s="707"/>
      <c r="C22" s="722"/>
      <c r="D22" s="1">
        <v>1</v>
      </c>
      <c r="E22" s="160" t="s">
        <v>23</v>
      </c>
      <c r="G22" s="161" t="s">
        <v>22</v>
      </c>
      <c r="H22" s="639">
        <v>4851427</v>
      </c>
      <c r="I22" s="161" t="s">
        <v>22</v>
      </c>
      <c r="J22" s="631">
        <v>4851427</v>
      </c>
    </row>
    <row r="23" spans="1:96" ht="45" x14ac:dyDescent="0.25">
      <c r="B23" s="707"/>
      <c r="C23" s="722"/>
      <c r="D23" s="1">
        <v>1</v>
      </c>
      <c r="E23" s="160" t="s">
        <v>24</v>
      </c>
      <c r="G23" s="639">
        <v>864094</v>
      </c>
      <c r="H23" s="639">
        <v>1371306</v>
      </c>
      <c r="I23" s="639">
        <v>701433</v>
      </c>
      <c r="J23" s="631">
        <v>2936833</v>
      </c>
    </row>
    <row r="24" spans="1:96" ht="44.45" customHeight="1" x14ac:dyDescent="0.25">
      <c r="B24" s="707"/>
      <c r="C24" s="722"/>
      <c r="D24" s="1">
        <v>1</v>
      </c>
      <c r="E24" s="160" t="s">
        <v>25</v>
      </c>
      <c r="G24" s="639">
        <v>5601954</v>
      </c>
      <c r="H24" s="639">
        <v>6012925</v>
      </c>
      <c r="I24" s="639">
        <v>95550</v>
      </c>
      <c r="J24" s="631">
        <v>11710429</v>
      </c>
    </row>
    <row r="25" spans="1:96" ht="30" x14ac:dyDescent="0.25">
      <c r="B25" s="707"/>
      <c r="C25" s="722"/>
      <c r="D25" s="1">
        <v>1</v>
      </c>
      <c r="E25" s="160" t="s">
        <v>26</v>
      </c>
      <c r="G25" s="639">
        <v>755457</v>
      </c>
      <c r="H25" s="161" t="s">
        <v>22</v>
      </c>
      <c r="I25" s="639">
        <v>127764</v>
      </c>
      <c r="J25" s="631">
        <v>883221</v>
      </c>
    </row>
    <row r="26" spans="1:96" ht="30" x14ac:dyDescent="0.25">
      <c r="B26" s="707"/>
      <c r="C26" s="722"/>
      <c r="D26" s="1">
        <v>1</v>
      </c>
      <c r="E26" s="160" t="s">
        <v>27</v>
      </c>
      <c r="G26" s="161" t="s">
        <v>22</v>
      </c>
      <c r="H26" s="161" t="s">
        <v>22</v>
      </c>
      <c r="I26" s="161" t="s">
        <v>22</v>
      </c>
      <c r="J26" s="162" t="s">
        <v>22</v>
      </c>
    </row>
    <row r="27" spans="1:96" ht="30" x14ac:dyDescent="0.25">
      <c r="B27" s="708"/>
      <c r="C27" s="723"/>
      <c r="D27" s="1">
        <v>1</v>
      </c>
      <c r="E27" s="163" t="s">
        <v>28</v>
      </c>
      <c r="G27" s="197" t="s">
        <v>22</v>
      </c>
      <c r="H27" s="640">
        <v>5192601</v>
      </c>
      <c r="I27" s="640">
        <v>4448915</v>
      </c>
      <c r="J27" s="633">
        <v>9641516</v>
      </c>
    </row>
    <row r="28" spans="1:96" ht="6" customHeight="1" thickBot="1" x14ac:dyDescent="0.3">
      <c r="G28" s="5"/>
      <c r="H28" s="5"/>
      <c r="I28" s="5"/>
      <c r="J28" s="5"/>
    </row>
    <row r="29" spans="1:96" s="68" customFormat="1" ht="18" customHeight="1" thickBot="1" x14ac:dyDescent="0.3">
      <c r="A29" s="66"/>
      <c r="B29" s="5"/>
      <c r="C29" s="5"/>
      <c r="D29" s="66"/>
      <c r="E29" s="201" t="s">
        <v>18</v>
      </c>
      <c r="F29" s="66"/>
      <c r="G29" s="634">
        <v>21617003</v>
      </c>
      <c r="H29" s="635">
        <v>30581130</v>
      </c>
      <c r="I29" s="636">
        <v>12373662</v>
      </c>
      <c r="J29" s="678">
        <v>64571795</v>
      </c>
      <c r="K29" s="66"/>
      <c r="L29" s="1"/>
      <c r="M29" s="1"/>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row>
    <row r="30" spans="1:96" ht="15.75" thickBot="1" x14ac:dyDescent="0.3">
      <c r="G30" s="5"/>
      <c r="H30" s="5"/>
      <c r="I30" s="5"/>
      <c r="J30" s="5"/>
    </row>
    <row r="31" spans="1:96" x14ac:dyDescent="0.25">
      <c r="B31" s="701" t="s">
        <v>1</v>
      </c>
      <c r="C31" s="702"/>
      <c r="D31" s="154"/>
      <c r="E31" s="141" t="s">
        <v>2</v>
      </c>
      <c r="F31" s="6"/>
      <c r="G31" s="703" t="s">
        <v>3</v>
      </c>
      <c r="H31" s="704"/>
      <c r="I31" s="705"/>
      <c r="J31" s="603"/>
    </row>
    <row r="32" spans="1:96" x14ac:dyDescent="0.25">
      <c r="B32" s="142" t="s">
        <v>4</v>
      </c>
      <c r="C32" s="143" t="s">
        <v>5</v>
      </c>
      <c r="D32" s="63"/>
      <c r="E32" s="144" t="s">
        <v>6</v>
      </c>
      <c r="F32" s="40"/>
      <c r="G32" s="601">
        <v>2018</v>
      </c>
      <c r="H32" s="155">
        <v>2019</v>
      </c>
      <c r="I32" s="602">
        <v>2020</v>
      </c>
      <c r="J32" s="602" t="s">
        <v>7</v>
      </c>
    </row>
    <row r="33" spans="1:96" ht="6" customHeight="1" thickBot="1" x14ac:dyDescent="0.3">
      <c r="G33" s="5"/>
      <c r="H33" s="5"/>
      <c r="I33" s="5"/>
      <c r="J33" s="5"/>
    </row>
    <row r="34" spans="1:96" ht="47.45" customHeight="1" x14ac:dyDescent="0.25">
      <c r="B34" s="228" t="s">
        <v>29</v>
      </c>
      <c r="C34" s="226" t="s">
        <v>30</v>
      </c>
      <c r="D34" s="1">
        <v>1</v>
      </c>
      <c r="E34" s="200" t="s">
        <v>31</v>
      </c>
      <c r="G34" s="198" t="s">
        <v>22</v>
      </c>
      <c r="H34" s="198" t="s">
        <v>22</v>
      </c>
      <c r="I34" s="198" t="s">
        <v>22</v>
      </c>
      <c r="J34" s="199" t="s">
        <v>22</v>
      </c>
    </row>
    <row r="35" spans="1:96" ht="6" customHeight="1" thickBot="1" x14ac:dyDescent="0.3">
      <c r="G35" s="5"/>
      <c r="H35" s="5"/>
      <c r="I35" s="5"/>
      <c r="J35" s="5"/>
    </row>
    <row r="36" spans="1:96" s="68" customFormat="1" ht="18" customHeight="1" thickBot="1" x14ac:dyDescent="0.3">
      <c r="A36" s="66"/>
      <c r="B36" s="5"/>
      <c r="C36" s="5"/>
      <c r="D36" s="66"/>
      <c r="E36" s="201" t="s">
        <v>29</v>
      </c>
      <c r="F36" s="66"/>
      <c r="G36" s="156" t="s">
        <v>22</v>
      </c>
      <c r="H36" s="157" t="s">
        <v>22</v>
      </c>
      <c r="I36" s="158" t="s">
        <v>22</v>
      </c>
      <c r="J36" s="679" t="s">
        <v>22</v>
      </c>
      <c r="K36" s="66"/>
      <c r="L36" s="1"/>
      <c r="M36" s="1"/>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row>
    <row r="37" spans="1:96" ht="15.75" thickBot="1" x14ac:dyDescent="0.3">
      <c r="G37" s="5"/>
      <c r="H37" s="5"/>
      <c r="I37" s="5"/>
      <c r="J37" s="5"/>
    </row>
    <row r="38" spans="1:96" x14ac:dyDescent="0.25">
      <c r="B38" s="709" t="s">
        <v>1</v>
      </c>
      <c r="C38" s="710"/>
      <c r="D38" s="154"/>
      <c r="E38" s="164" t="s">
        <v>2</v>
      </c>
      <c r="F38" s="6"/>
      <c r="G38" s="698" t="s">
        <v>3</v>
      </c>
      <c r="H38" s="699"/>
      <c r="I38" s="700"/>
      <c r="J38" s="603"/>
    </row>
    <row r="39" spans="1:96" x14ac:dyDescent="0.25">
      <c r="B39" s="165" t="s">
        <v>4</v>
      </c>
      <c r="C39" s="166" t="s">
        <v>5</v>
      </c>
      <c r="D39" s="63"/>
      <c r="E39" s="167" t="s">
        <v>6</v>
      </c>
      <c r="F39" s="40"/>
      <c r="G39" s="599">
        <v>2018</v>
      </c>
      <c r="H39" s="168">
        <v>2019</v>
      </c>
      <c r="I39" s="600">
        <v>2020</v>
      </c>
      <c r="J39" s="600" t="s">
        <v>7</v>
      </c>
    </row>
    <row r="40" spans="1:96" ht="6" customHeight="1" thickBot="1" x14ac:dyDescent="0.3">
      <c r="G40" s="5"/>
      <c r="H40" s="5"/>
      <c r="I40" s="5"/>
      <c r="J40" s="5"/>
    </row>
    <row r="41" spans="1:96" ht="30.75" thickBot="1" x14ac:dyDescent="0.3">
      <c r="B41" s="718" t="s">
        <v>32</v>
      </c>
      <c r="C41" s="721" t="s">
        <v>33</v>
      </c>
      <c r="D41" s="1">
        <v>2</v>
      </c>
      <c r="E41" s="169" t="s">
        <v>34</v>
      </c>
      <c r="G41" s="170" t="s">
        <v>22</v>
      </c>
      <c r="H41" s="641">
        <v>190004</v>
      </c>
      <c r="I41" s="642">
        <v>500171</v>
      </c>
      <c r="J41" s="643">
        <v>690175</v>
      </c>
    </row>
    <row r="42" spans="1:96" ht="30.75" thickBot="1" x14ac:dyDescent="0.3">
      <c r="B42" s="718"/>
      <c r="C42" s="722"/>
      <c r="D42" s="1">
        <v>2</v>
      </c>
      <c r="E42" s="171" t="s">
        <v>35</v>
      </c>
      <c r="G42" s="172" t="s">
        <v>22</v>
      </c>
      <c r="H42" s="173" t="s">
        <v>22</v>
      </c>
      <c r="I42" s="585" t="s">
        <v>22</v>
      </c>
      <c r="J42" s="175" t="s">
        <v>22</v>
      </c>
    </row>
    <row r="43" spans="1:96" ht="30.75" thickBot="1" x14ac:dyDescent="0.3">
      <c r="B43" s="718"/>
      <c r="C43" s="722"/>
      <c r="D43" s="1">
        <v>2</v>
      </c>
      <c r="E43" s="171" t="s">
        <v>36</v>
      </c>
      <c r="G43" s="644">
        <v>2476750</v>
      </c>
      <c r="H43" s="173" t="s">
        <v>22</v>
      </c>
      <c r="I43" s="584" t="s">
        <v>22</v>
      </c>
      <c r="J43" s="645">
        <v>2476750</v>
      </c>
    </row>
    <row r="44" spans="1:96" ht="30.75" thickBot="1" x14ac:dyDescent="0.3">
      <c r="B44" s="718"/>
      <c r="C44" s="722"/>
      <c r="D44" s="1">
        <v>2</v>
      </c>
      <c r="E44" s="171" t="s">
        <v>37</v>
      </c>
      <c r="G44" s="644">
        <v>2251750</v>
      </c>
      <c r="H44" s="173" t="s">
        <v>22</v>
      </c>
      <c r="I44" s="174" t="s">
        <v>22</v>
      </c>
      <c r="J44" s="645">
        <v>2251750</v>
      </c>
    </row>
    <row r="45" spans="1:96" ht="30.75" thickBot="1" x14ac:dyDescent="0.3">
      <c r="B45" s="718"/>
      <c r="C45" s="722"/>
      <c r="D45" s="1">
        <v>2</v>
      </c>
      <c r="E45" s="171" t="s">
        <v>38</v>
      </c>
      <c r="G45" s="644">
        <v>3059000</v>
      </c>
      <c r="H45" s="173" t="s">
        <v>22</v>
      </c>
      <c r="I45" s="174" t="s">
        <v>22</v>
      </c>
      <c r="J45" s="645">
        <v>3059000</v>
      </c>
    </row>
    <row r="46" spans="1:96" ht="30.75" thickBot="1" x14ac:dyDescent="0.3">
      <c r="B46" s="718"/>
      <c r="C46" s="722"/>
      <c r="D46" s="1">
        <v>2</v>
      </c>
      <c r="E46" s="171" t="s">
        <v>39</v>
      </c>
      <c r="G46" s="172" t="s">
        <v>22</v>
      </c>
      <c r="H46" s="646">
        <v>3066750</v>
      </c>
      <c r="I46" s="174" t="s">
        <v>22</v>
      </c>
      <c r="J46" s="645">
        <v>3066750</v>
      </c>
    </row>
    <row r="47" spans="1:96" ht="30.75" thickBot="1" x14ac:dyDescent="0.3">
      <c r="B47" s="718"/>
      <c r="C47" s="722"/>
      <c r="D47" s="1">
        <v>2</v>
      </c>
      <c r="E47" s="171" t="s">
        <v>40</v>
      </c>
      <c r="G47" s="644">
        <v>5931320</v>
      </c>
      <c r="H47" s="646">
        <v>10099072</v>
      </c>
      <c r="I47" s="647">
        <v>20003874</v>
      </c>
      <c r="J47" s="645">
        <v>36034266</v>
      </c>
    </row>
    <row r="48" spans="1:96" ht="30" x14ac:dyDescent="0.25">
      <c r="B48" s="718"/>
      <c r="C48" s="722"/>
      <c r="D48" s="1">
        <v>2</v>
      </c>
      <c r="E48" s="171" t="s">
        <v>41</v>
      </c>
      <c r="G48" s="644">
        <v>3032280</v>
      </c>
      <c r="H48" s="646">
        <v>10653265</v>
      </c>
      <c r="I48" s="647">
        <v>13076187</v>
      </c>
      <c r="J48" s="645">
        <v>26761732</v>
      </c>
    </row>
    <row r="49" spans="2:10" ht="30" x14ac:dyDescent="0.25">
      <c r="B49" s="718"/>
      <c r="C49" s="722"/>
      <c r="D49" s="1">
        <v>2</v>
      </c>
      <c r="E49" s="160" t="s">
        <v>42</v>
      </c>
      <c r="G49" s="644">
        <v>861786</v>
      </c>
      <c r="H49" s="646">
        <v>5253875</v>
      </c>
      <c r="I49" s="647">
        <v>5072476</v>
      </c>
      <c r="J49" s="645">
        <v>11188137</v>
      </c>
    </row>
    <row r="50" spans="2:10" ht="30" x14ac:dyDescent="0.25">
      <c r="B50" s="724"/>
      <c r="C50" s="723"/>
      <c r="D50" s="1">
        <v>2</v>
      </c>
      <c r="E50" s="176" t="s">
        <v>43</v>
      </c>
      <c r="G50" s="648">
        <v>1874866</v>
      </c>
      <c r="H50" s="649">
        <v>2316577</v>
      </c>
      <c r="I50" s="650">
        <v>6858943</v>
      </c>
      <c r="J50" s="651">
        <v>11050386</v>
      </c>
    </row>
    <row r="51" spans="2:10" ht="6" customHeight="1" x14ac:dyDescent="0.25">
      <c r="D51" s="1">
        <v>1</v>
      </c>
      <c r="G51" s="5"/>
      <c r="H51" s="5"/>
      <c r="I51" s="5"/>
      <c r="J51" s="5"/>
    </row>
    <row r="52" spans="2:10" ht="18.95" customHeight="1" x14ac:dyDescent="0.25">
      <c r="E52" s="202" t="s">
        <v>44</v>
      </c>
      <c r="G52" s="652">
        <v>19487752</v>
      </c>
      <c r="H52" s="653">
        <v>31579543</v>
      </c>
      <c r="I52" s="654">
        <v>45511651</v>
      </c>
      <c r="J52" s="680">
        <v>96578946</v>
      </c>
    </row>
    <row r="53" spans="2:10" x14ac:dyDescent="0.25">
      <c r="G53" s="5"/>
      <c r="H53" s="5"/>
      <c r="I53" s="5"/>
      <c r="J53" s="5"/>
    </row>
    <row r="54" spans="2:10" x14ac:dyDescent="0.25">
      <c r="B54" s="709" t="s">
        <v>1</v>
      </c>
      <c r="C54" s="710"/>
      <c r="D54" s="154"/>
      <c r="E54" s="164" t="s">
        <v>2</v>
      </c>
      <c r="F54" s="6"/>
      <c r="G54" s="698" t="s">
        <v>3</v>
      </c>
      <c r="H54" s="699"/>
      <c r="I54" s="700"/>
      <c r="J54" s="603"/>
    </row>
    <row r="55" spans="2:10" x14ac:dyDescent="0.25">
      <c r="B55" s="165" t="s">
        <v>4</v>
      </c>
      <c r="C55" s="166" t="s">
        <v>5</v>
      </c>
      <c r="D55" s="63"/>
      <c r="E55" s="167" t="s">
        <v>6</v>
      </c>
      <c r="F55" s="40"/>
      <c r="G55" s="599">
        <v>2018</v>
      </c>
      <c r="H55" s="168">
        <v>2019</v>
      </c>
      <c r="I55" s="600">
        <v>2020</v>
      </c>
      <c r="J55" s="600" t="s">
        <v>7</v>
      </c>
    </row>
    <row r="56" spans="2:10" ht="6" customHeight="1" thickBot="1" x14ac:dyDescent="0.3">
      <c r="G56" s="5"/>
      <c r="H56" s="5"/>
      <c r="I56" s="5"/>
      <c r="J56" s="5"/>
    </row>
    <row r="57" spans="2:10" ht="30" x14ac:dyDescent="0.25">
      <c r="B57" s="718" t="s">
        <v>45</v>
      </c>
      <c r="C57" s="721" t="s">
        <v>46</v>
      </c>
      <c r="D57" s="1">
        <v>2</v>
      </c>
      <c r="E57" s="169" t="s">
        <v>389</v>
      </c>
      <c r="G57" s="655">
        <v>767383</v>
      </c>
      <c r="H57" s="656">
        <v>498663</v>
      </c>
      <c r="I57" s="657">
        <v>103192</v>
      </c>
      <c r="J57" s="643">
        <v>1369238</v>
      </c>
    </row>
    <row r="58" spans="2:10" ht="30" x14ac:dyDescent="0.25">
      <c r="B58" s="719"/>
      <c r="C58" s="722"/>
      <c r="D58" s="1">
        <v>2</v>
      </c>
      <c r="E58" s="179" t="s">
        <v>390</v>
      </c>
      <c r="G58" s="180" t="s">
        <v>22</v>
      </c>
      <c r="H58" s="181" t="s">
        <v>22</v>
      </c>
      <c r="I58" s="182" t="s">
        <v>22</v>
      </c>
      <c r="J58" s="175" t="s">
        <v>22</v>
      </c>
    </row>
    <row r="59" spans="2:10" ht="30" x14ac:dyDescent="0.25">
      <c r="B59" s="719"/>
      <c r="C59" s="722"/>
      <c r="D59" s="1">
        <v>2</v>
      </c>
      <c r="E59" s="596" t="s">
        <v>281</v>
      </c>
      <c r="G59" s="658">
        <v>398001</v>
      </c>
      <c r="H59" s="659">
        <v>398882</v>
      </c>
      <c r="I59" s="660">
        <v>498327</v>
      </c>
      <c r="J59" s="645">
        <v>1295210</v>
      </c>
    </row>
    <row r="60" spans="2:10" ht="45" x14ac:dyDescent="0.25">
      <c r="B60" s="719"/>
      <c r="C60" s="722"/>
      <c r="D60" s="1">
        <v>2</v>
      </c>
      <c r="E60" s="171" t="s">
        <v>391</v>
      </c>
      <c r="G60" s="180" t="s">
        <v>22</v>
      </c>
      <c r="H60" s="659">
        <v>8420435</v>
      </c>
      <c r="I60" s="660">
        <v>2107828</v>
      </c>
      <c r="J60" s="645">
        <v>10528263</v>
      </c>
    </row>
    <row r="61" spans="2:10" ht="60" x14ac:dyDescent="0.25">
      <c r="B61" s="719"/>
      <c r="C61" s="722"/>
      <c r="D61" s="1">
        <v>2</v>
      </c>
      <c r="E61" s="596" t="s">
        <v>285</v>
      </c>
      <c r="G61" s="180" t="s">
        <v>22</v>
      </c>
      <c r="H61" s="181" t="s">
        <v>22</v>
      </c>
      <c r="I61" s="182" t="s">
        <v>22</v>
      </c>
      <c r="J61" s="175" t="s">
        <v>22</v>
      </c>
    </row>
    <row r="62" spans="2:10" ht="30" x14ac:dyDescent="0.25">
      <c r="B62" s="719"/>
      <c r="C62" s="722"/>
      <c r="D62" s="1">
        <v>2</v>
      </c>
      <c r="E62" s="171" t="s">
        <v>392</v>
      </c>
      <c r="G62" s="658">
        <v>2263331</v>
      </c>
      <c r="H62" s="659">
        <v>3498997</v>
      </c>
      <c r="I62" s="660">
        <v>3770332</v>
      </c>
      <c r="J62" s="645">
        <v>9532660</v>
      </c>
    </row>
    <row r="63" spans="2:10" ht="45" x14ac:dyDescent="0.25">
      <c r="B63" s="719"/>
      <c r="C63" s="722"/>
      <c r="D63" s="1">
        <v>2</v>
      </c>
      <c r="E63" s="171" t="s">
        <v>393</v>
      </c>
      <c r="G63" s="658">
        <v>4064091</v>
      </c>
      <c r="H63" s="659">
        <v>323300</v>
      </c>
      <c r="I63" s="660">
        <v>51045</v>
      </c>
      <c r="J63" s="645">
        <v>4438436</v>
      </c>
    </row>
    <row r="64" spans="2:10" ht="30" x14ac:dyDescent="0.25">
      <c r="B64" s="719"/>
      <c r="C64" s="722"/>
      <c r="D64" s="1">
        <v>2</v>
      </c>
      <c r="E64" s="171" t="s">
        <v>394</v>
      </c>
      <c r="G64" s="658">
        <v>12605664</v>
      </c>
      <c r="H64" s="659">
        <v>8420005</v>
      </c>
      <c r="I64" s="660">
        <v>9151774</v>
      </c>
      <c r="J64" s="645">
        <v>30177443</v>
      </c>
    </row>
    <row r="65" spans="1:96" ht="30" x14ac:dyDescent="0.25">
      <c r="B65" s="719"/>
      <c r="C65" s="722"/>
      <c r="D65" s="1">
        <v>2</v>
      </c>
      <c r="E65" s="171" t="s">
        <v>47</v>
      </c>
      <c r="G65" s="658">
        <v>793012</v>
      </c>
      <c r="H65" s="659">
        <v>1353085</v>
      </c>
      <c r="I65" s="660">
        <v>2340871</v>
      </c>
      <c r="J65" s="645">
        <v>4486968</v>
      </c>
    </row>
    <row r="66" spans="1:96" ht="30" x14ac:dyDescent="0.25">
      <c r="B66" s="719"/>
      <c r="C66" s="722"/>
      <c r="D66" s="1">
        <v>2</v>
      </c>
      <c r="E66" s="171" t="s">
        <v>48</v>
      </c>
      <c r="G66" s="180" t="s">
        <v>22</v>
      </c>
      <c r="H66" s="181" t="s">
        <v>22</v>
      </c>
      <c r="I66" s="660">
        <v>75856</v>
      </c>
      <c r="J66" s="645">
        <v>75856</v>
      </c>
    </row>
    <row r="67" spans="1:96" ht="30" x14ac:dyDescent="0.25">
      <c r="B67" s="719"/>
      <c r="C67" s="722"/>
      <c r="D67" s="1">
        <v>2</v>
      </c>
      <c r="E67" s="171" t="s">
        <v>396</v>
      </c>
      <c r="G67" s="180" t="s">
        <v>22</v>
      </c>
      <c r="H67" s="181" t="s">
        <v>22</v>
      </c>
      <c r="I67" s="660">
        <v>20458049</v>
      </c>
      <c r="J67" s="645">
        <v>20458049</v>
      </c>
    </row>
    <row r="68" spans="1:96" ht="30" x14ac:dyDescent="0.25">
      <c r="B68" s="719"/>
      <c r="C68" s="722"/>
      <c r="D68" s="1">
        <v>2</v>
      </c>
      <c r="E68" s="171" t="s">
        <v>397</v>
      </c>
      <c r="G68" s="180" t="s">
        <v>22</v>
      </c>
      <c r="H68" s="181" t="s">
        <v>22</v>
      </c>
      <c r="I68" s="182" t="s">
        <v>22</v>
      </c>
      <c r="J68" s="175" t="s">
        <v>22</v>
      </c>
    </row>
    <row r="69" spans="1:96" ht="30" x14ac:dyDescent="0.25">
      <c r="B69" s="719"/>
      <c r="C69" s="722"/>
      <c r="D69" s="1">
        <v>2</v>
      </c>
      <c r="E69" s="171" t="s">
        <v>49</v>
      </c>
      <c r="G69" s="658">
        <v>4563094</v>
      </c>
      <c r="H69" s="659">
        <v>896757</v>
      </c>
      <c r="I69" s="660">
        <v>221145</v>
      </c>
      <c r="J69" s="645">
        <v>5680997</v>
      </c>
    </row>
    <row r="70" spans="1:96" ht="30" x14ac:dyDescent="0.25">
      <c r="B70" s="719"/>
      <c r="C70" s="722"/>
      <c r="D70" s="1">
        <v>2</v>
      </c>
      <c r="E70" s="171" t="s">
        <v>50</v>
      </c>
      <c r="G70" s="180" t="s">
        <v>22</v>
      </c>
      <c r="H70" s="659">
        <v>2734900</v>
      </c>
      <c r="I70" s="660">
        <v>4618880</v>
      </c>
      <c r="J70" s="645">
        <v>7353780</v>
      </c>
    </row>
    <row r="71" spans="1:96" s="71" customFormat="1" ht="30.75" thickBot="1" x14ac:dyDescent="0.3">
      <c r="A71" s="246"/>
      <c r="B71" s="720"/>
      <c r="C71" s="723"/>
      <c r="D71" s="246">
        <v>2</v>
      </c>
      <c r="E71" s="247" t="s">
        <v>51</v>
      </c>
      <c r="F71" s="65"/>
      <c r="G71" s="245" t="s">
        <v>22</v>
      </c>
      <c r="H71" s="661">
        <v>795567</v>
      </c>
      <c r="I71" s="662">
        <v>2057116</v>
      </c>
      <c r="J71" s="663">
        <v>2852683</v>
      </c>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c r="AW71" s="246"/>
      <c r="AX71" s="246"/>
      <c r="AY71" s="246"/>
      <c r="AZ71" s="246"/>
      <c r="BA71" s="246"/>
      <c r="BB71" s="246"/>
      <c r="BC71" s="246"/>
      <c r="BD71" s="246"/>
      <c r="BE71" s="246"/>
      <c r="BF71" s="246"/>
      <c r="BG71" s="246"/>
      <c r="BH71" s="246"/>
      <c r="BI71" s="246"/>
      <c r="BJ71" s="246"/>
      <c r="BK71" s="246"/>
      <c r="BL71" s="246"/>
      <c r="BM71" s="246"/>
      <c r="BN71" s="246"/>
      <c r="BO71" s="246"/>
      <c r="BP71" s="246"/>
      <c r="BQ71" s="246"/>
      <c r="BR71" s="246"/>
      <c r="BS71" s="246"/>
      <c r="BT71" s="246"/>
      <c r="BU71" s="246"/>
      <c r="BV71" s="246"/>
      <c r="BW71" s="246"/>
      <c r="BX71" s="246"/>
      <c r="BY71" s="246"/>
      <c r="BZ71" s="246"/>
      <c r="CA71" s="246"/>
      <c r="CB71" s="246"/>
      <c r="CC71" s="246"/>
      <c r="CD71" s="246"/>
      <c r="CE71" s="246"/>
      <c r="CF71" s="246"/>
      <c r="CG71" s="246"/>
      <c r="CH71" s="246"/>
      <c r="CI71" s="246"/>
      <c r="CJ71" s="246"/>
      <c r="CK71" s="246"/>
      <c r="CL71" s="246"/>
      <c r="CM71" s="246"/>
      <c r="CN71" s="246"/>
      <c r="CO71" s="246"/>
      <c r="CP71" s="246"/>
      <c r="CQ71" s="246"/>
      <c r="CR71" s="246"/>
    </row>
    <row r="72" spans="1:96" ht="6" customHeight="1" thickBot="1" x14ac:dyDescent="0.3">
      <c r="G72" s="5"/>
      <c r="H72" s="5"/>
      <c r="I72" s="5"/>
      <c r="J72" s="5"/>
    </row>
    <row r="73" spans="1:96" ht="18.95" customHeight="1" thickBot="1" x14ac:dyDescent="0.3">
      <c r="E73" s="202" t="s">
        <v>45</v>
      </c>
      <c r="G73" s="652">
        <v>25454576</v>
      </c>
      <c r="H73" s="653">
        <v>27340591</v>
      </c>
      <c r="I73" s="654">
        <v>45454415</v>
      </c>
      <c r="J73" s="680">
        <v>98249583</v>
      </c>
    </row>
    <row r="74" spans="1:96" ht="15.75" thickBot="1" x14ac:dyDescent="0.3">
      <c r="E74" s="69"/>
      <c r="G74" s="5"/>
      <c r="H74" s="5"/>
      <c r="I74" s="5"/>
      <c r="J74" s="5"/>
    </row>
    <row r="75" spans="1:96" x14ac:dyDescent="0.25">
      <c r="B75" s="709" t="s">
        <v>1</v>
      </c>
      <c r="C75" s="710"/>
      <c r="D75" s="154"/>
      <c r="E75" s="167" t="s">
        <v>2</v>
      </c>
      <c r="F75" s="6"/>
      <c r="G75" s="698" t="s">
        <v>3</v>
      </c>
      <c r="H75" s="699"/>
      <c r="I75" s="700"/>
      <c r="J75" s="603"/>
    </row>
    <row r="76" spans="1:96" x14ac:dyDescent="0.25">
      <c r="B76" s="165" t="s">
        <v>4</v>
      </c>
      <c r="C76" s="166" t="s">
        <v>5</v>
      </c>
      <c r="D76" s="63"/>
      <c r="E76" s="167" t="s">
        <v>6</v>
      </c>
      <c r="F76" s="40"/>
      <c r="G76" s="599">
        <v>2018</v>
      </c>
      <c r="H76" s="168">
        <v>2019</v>
      </c>
      <c r="I76" s="600">
        <v>2020</v>
      </c>
      <c r="J76" s="600" t="s">
        <v>7</v>
      </c>
    </row>
    <row r="77" spans="1:96" ht="6" customHeight="1" thickBot="1" x14ac:dyDescent="0.3">
      <c r="G77" s="5"/>
      <c r="H77" s="5"/>
      <c r="I77" s="5"/>
      <c r="J77" s="5"/>
    </row>
    <row r="78" spans="1:96" ht="57.95" customHeight="1" x14ac:dyDescent="0.25">
      <c r="B78" s="718" t="s">
        <v>52</v>
      </c>
      <c r="C78" s="721" t="s">
        <v>53</v>
      </c>
      <c r="D78" s="1">
        <v>2</v>
      </c>
      <c r="E78" s="169" t="s">
        <v>56</v>
      </c>
      <c r="F78" s="68"/>
      <c r="G78" s="681">
        <v>157095</v>
      </c>
      <c r="H78" s="682">
        <v>3357988</v>
      </c>
      <c r="I78" s="683">
        <v>63903</v>
      </c>
      <c r="J78" s="684">
        <v>3578986</v>
      </c>
    </row>
    <row r="79" spans="1:96" ht="45" x14ac:dyDescent="0.25">
      <c r="B79" s="719"/>
      <c r="C79" s="722"/>
      <c r="D79" s="1">
        <v>2</v>
      </c>
      <c r="E79" s="171" t="s">
        <v>57</v>
      </c>
      <c r="F79" s="68"/>
      <c r="G79" s="664">
        <v>6642997</v>
      </c>
      <c r="H79" s="665">
        <v>4538043</v>
      </c>
      <c r="I79" s="666">
        <v>864037</v>
      </c>
      <c r="J79" s="667">
        <v>12045077</v>
      </c>
      <c r="K79" s="189"/>
    </row>
    <row r="80" spans="1:96" ht="45" x14ac:dyDescent="0.25">
      <c r="B80" s="719"/>
      <c r="C80" s="722"/>
      <c r="D80" s="1">
        <v>2</v>
      </c>
      <c r="E80" s="171" t="s">
        <v>388</v>
      </c>
      <c r="G80" s="658">
        <v>9247479</v>
      </c>
      <c r="H80" s="659">
        <v>6933983</v>
      </c>
      <c r="I80" s="660">
        <v>3238886</v>
      </c>
      <c r="J80" s="667">
        <v>19420348</v>
      </c>
    </row>
    <row r="81" spans="2:10" ht="30" x14ac:dyDescent="0.25">
      <c r="B81" s="719"/>
      <c r="C81" s="722"/>
      <c r="D81" s="1">
        <v>2</v>
      </c>
      <c r="E81" s="171" t="s">
        <v>58</v>
      </c>
      <c r="G81" s="180" t="s">
        <v>22</v>
      </c>
      <c r="H81" s="659">
        <v>3934371</v>
      </c>
      <c r="I81" s="660">
        <v>8984276</v>
      </c>
      <c r="J81" s="667">
        <v>12918647</v>
      </c>
    </row>
    <row r="82" spans="2:10" ht="30" x14ac:dyDescent="0.25">
      <c r="B82" s="719"/>
      <c r="C82" s="722"/>
      <c r="D82" s="1">
        <v>2</v>
      </c>
      <c r="E82" s="595" t="s">
        <v>59</v>
      </c>
      <c r="G82" s="668">
        <v>696751</v>
      </c>
      <c r="H82" s="669">
        <v>1324841</v>
      </c>
      <c r="I82" s="670">
        <v>4143928</v>
      </c>
      <c r="J82" s="671">
        <v>6165520</v>
      </c>
    </row>
    <row r="83" spans="2:10" ht="29.1" customHeight="1" x14ac:dyDescent="0.25">
      <c r="B83" s="719"/>
      <c r="C83" s="722"/>
      <c r="D83" s="1">
        <v>2</v>
      </c>
      <c r="E83" s="171" t="s">
        <v>54</v>
      </c>
      <c r="F83" s="68"/>
      <c r="G83" s="658">
        <v>1139664</v>
      </c>
      <c r="H83" s="659">
        <v>1432875</v>
      </c>
      <c r="I83" s="660">
        <v>1088950</v>
      </c>
      <c r="J83" s="667">
        <v>3661489</v>
      </c>
    </row>
    <row r="84" spans="2:10" ht="30.75" thickBot="1" x14ac:dyDescent="0.3">
      <c r="B84" s="720"/>
      <c r="C84" s="723"/>
      <c r="D84" s="1">
        <v>2</v>
      </c>
      <c r="E84" s="176" t="s">
        <v>55</v>
      </c>
      <c r="F84" s="68"/>
      <c r="G84" s="685">
        <v>334304</v>
      </c>
      <c r="H84" s="686">
        <v>1113208</v>
      </c>
      <c r="I84" s="687">
        <v>2149424</v>
      </c>
      <c r="J84" s="663">
        <v>3596936</v>
      </c>
    </row>
    <row r="85" spans="2:10" ht="6" customHeight="1" thickBot="1" x14ac:dyDescent="0.3">
      <c r="G85" s="279"/>
      <c r="H85" s="279"/>
      <c r="I85" s="279"/>
      <c r="J85" s="279"/>
    </row>
    <row r="86" spans="2:10" ht="18.95" customHeight="1" thickBot="1" x14ac:dyDescent="0.3">
      <c r="E86" s="202" t="s">
        <v>52</v>
      </c>
      <c r="G86" s="652">
        <v>18218290</v>
      </c>
      <c r="H86" s="653">
        <v>22635308</v>
      </c>
      <c r="I86" s="654">
        <v>20533404</v>
      </c>
      <c r="J86" s="680">
        <v>61387003</v>
      </c>
    </row>
    <row r="87" spans="2:10" ht="15.75" thickBot="1" x14ac:dyDescent="0.3">
      <c r="B87" s="229"/>
      <c r="C87" s="227"/>
      <c r="D87" s="183"/>
      <c r="E87" s="184"/>
      <c r="G87" s="5"/>
      <c r="H87" s="5"/>
      <c r="I87" s="5"/>
      <c r="J87" s="5"/>
    </row>
    <row r="88" spans="2:10" x14ac:dyDescent="0.25">
      <c r="B88" s="709" t="s">
        <v>1</v>
      </c>
      <c r="C88" s="710"/>
      <c r="D88" s="154"/>
      <c r="E88" s="167" t="s">
        <v>2</v>
      </c>
      <c r="F88" s="6"/>
      <c r="G88" s="698" t="s">
        <v>3</v>
      </c>
      <c r="H88" s="699"/>
      <c r="I88" s="700"/>
      <c r="J88" s="603"/>
    </row>
    <row r="89" spans="2:10" x14ac:dyDescent="0.25">
      <c r="B89" s="185" t="s">
        <v>4</v>
      </c>
      <c r="C89" s="186" t="s">
        <v>5</v>
      </c>
      <c r="D89" s="63"/>
      <c r="E89" s="187" t="s">
        <v>6</v>
      </c>
      <c r="F89" s="40"/>
      <c r="G89" s="599">
        <v>2018</v>
      </c>
      <c r="H89" s="168">
        <v>2019</v>
      </c>
      <c r="I89" s="600">
        <v>2020</v>
      </c>
      <c r="J89" s="600" t="s">
        <v>7</v>
      </c>
    </row>
    <row r="90" spans="2:10" ht="6" customHeight="1" thickBot="1" x14ac:dyDescent="0.3">
      <c r="G90" s="5"/>
      <c r="H90" s="5"/>
      <c r="I90" s="5"/>
      <c r="J90" s="5"/>
    </row>
    <row r="91" spans="2:10" ht="45" x14ac:dyDescent="0.25">
      <c r="B91" s="718" t="s">
        <v>60</v>
      </c>
      <c r="C91" s="721" t="s">
        <v>61</v>
      </c>
      <c r="D91" s="1">
        <v>2</v>
      </c>
      <c r="E91" s="597" t="s">
        <v>398</v>
      </c>
      <c r="G91" s="688" t="s">
        <v>22</v>
      </c>
      <c r="H91" s="689" t="s">
        <v>22</v>
      </c>
      <c r="I91" s="690">
        <v>3758377</v>
      </c>
      <c r="J91" s="672">
        <v>3758377</v>
      </c>
    </row>
    <row r="92" spans="2:10" ht="29.1" customHeight="1" x14ac:dyDescent="0.25">
      <c r="B92" s="719"/>
      <c r="C92" s="722"/>
      <c r="D92" s="1">
        <v>2</v>
      </c>
      <c r="E92" s="171" t="s">
        <v>62</v>
      </c>
      <c r="G92" s="644">
        <v>1036429</v>
      </c>
      <c r="H92" s="646">
        <v>798113</v>
      </c>
      <c r="I92" s="647">
        <v>1653103</v>
      </c>
      <c r="J92" s="645">
        <v>3487645</v>
      </c>
    </row>
    <row r="93" spans="2:10" ht="30" x14ac:dyDescent="0.25">
      <c r="B93" s="719"/>
      <c r="C93" s="722"/>
      <c r="D93" s="1">
        <v>2</v>
      </c>
      <c r="E93" s="171" t="s">
        <v>63</v>
      </c>
      <c r="G93" s="172" t="s">
        <v>22</v>
      </c>
      <c r="H93" s="646">
        <v>515534</v>
      </c>
      <c r="I93" s="647">
        <v>1359942</v>
      </c>
      <c r="J93" s="645">
        <v>1875476</v>
      </c>
    </row>
    <row r="94" spans="2:10" ht="30" x14ac:dyDescent="0.25">
      <c r="B94" s="719"/>
      <c r="C94" s="722"/>
      <c r="D94" s="1">
        <v>2</v>
      </c>
      <c r="E94" s="171" t="s">
        <v>64</v>
      </c>
      <c r="G94" s="338" t="s">
        <v>22</v>
      </c>
      <c r="H94" s="691" t="s">
        <v>22</v>
      </c>
      <c r="I94" s="692" t="s">
        <v>22</v>
      </c>
      <c r="J94" s="175" t="s">
        <v>22</v>
      </c>
    </row>
    <row r="95" spans="2:10" ht="45" x14ac:dyDescent="0.25">
      <c r="B95" s="719"/>
      <c r="C95" s="722"/>
      <c r="D95" s="1">
        <v>2</v>
      </c>
      <c r="E95" s="171" t="s">
        <v>399</v>
      </c>
      <c r="G95" s="172" t="s">
        <v>22</v>
      </c>
      <c r="H95" s="173" t="s">
        <v>22</v>
      </c>
      <c r="I95" s="174" t="s">
        <v>22</v>
      </c>
      <c r="J95" s="175" t="s">
        <v>22</v>
      </c>
    </row>
    <row r="96" spans="2:10" ht="45" x14ac:dyDescent="0.25">
      <c r="B96" s="719"/>
      <c r="C96" s="722"/>
      <c r="D96" s="1">
        <v>2</v>
      </c>
      <c r="E96" s="171" t="s">
        <v>65</v>
      </c>
      <c r="G96" s="172" t="s">
        <v>22</v>
      </c>
      <c r="H96" s="646">
        <v>1605087</v>
      </c>
      <c r="I96" s="174" t="s">
        <v>22</v>
      </c>
      <c r="J96" s="645">
        <v>1605087</v>
      </c>
    </row>
    <row r="97" spans="1:10" ht="45" x14ac:dyDescent="0.25">
      <c r="B97" s="719"/>
      <c r="C97" s="722"/>
      <c r="D97" s="1">
        <v>2</v>
      </c>
      <c r="E97" s="171" t="s">
        <v>66</v>
      </c>
      <c r="G97" s="172" t="s">
        <v>22</v>
      </c>
      <c r="H97" s="646">
        <v>5618184</v>
      </c>
      <c r="I97" s="647">
        <v>1234059</v>
      </c>
      <c r="J97" s="645">
        <v>6852243</v>
      </c>
    </row>
    <row r="98" spans="1:10" ht="30" x14ac:dyDescent="0.25">
      <c r="B98" s="719"/>
      <c r="C98" s="722"/>
      <c r="D98" s="1">
        <v>2</v>
      </c>
      <c r="E98" s="171" t="s">
        <v>67</v>
      </c>
      <c r="G98" s="172" t="s">
        <v>22</v>
      </c>
      <c r="H98" s="173" t="s">
        <v>22</v>
      </c>
      <c r="I98" s="647">
        <v>2561202</v>
      </c>
      <c r="J98" s="645">
        <v>2561202</v>
      </c>
    </row>
    <row r="99" spans="1:10" ht="30" x14ac:dyDescent="0.25">
      <c r="B99" s="719"/>
      <c r="C99" s="722"/>
      <c r="D99" s="1">
        <v>2</v>
      </c>
      <c r="E99" s="171" t="s">
        <v>68</v>
      </c>
      <c r="G99" s="644">
        <v>4196556</v>
      </c>
      <c r="H99" s="646">
        <v>2786486</v>
      </c>
      <c r="I99" s="647">
        <v>243353</v>
      </c>
      <c r="J99" s="645">
        <v>7226395</v>
      </c>
    </row>
    <row r="100" spans="1:10" ht="30" x14ac:dyDescent="0.25">
      <c r="B100" s="719"/>
      <c r="C100" s="722"/>
      <c r="D100" s="1">
        <v>2</v>
      </c>
      <c r="E100" s="171" t="s">
        <v>69</v>
      </c>
      <c r="G100" s="644">
        <v>1590227</v>
      </c>
      <c r="H100" s="173" t="s">
        <v>22</v>
      </c>
      <c r="I100" s="174" t="s">
        <v>22</v>
      </c>
      <c r="J100" s="645">
        <v>1590227</v>
      </c>
    </row>
    <row r="101" spans="1:10" ht="30" x14ac:dyDescent="0.25">
      <c r="B101" s="719"/>
      <c r="C101" s="722"/>
      <c r="D101" s="1">
        <v>2</v>
      </c>
      <c r="E101" s="171" t="s">
        <v>70</v>
      </c>
      <c r="G101" s="172" t="s">
        <v>22</v>
      </c>
      <c r="H101" s="646">
        <v>4707740</v>
      </c>
      <c r="I101" s="647">
        <v>3010606</v>
      </c>
      <c r="J101" s="645">
        <v>7718346</v>
      </c>
    </row>
    <row r="102" spans="1:10" ht="30" x14ac:dyDescent="0.25">
      <c r="B102" s="719"/>
      <c r="C102" s="722"/>
      <c r="D102" s="1">
        <v>2</v>
      </c>
      <c r="E102" s="171" t="s">
        <v>71</v>
      </c>
      <c r="G102" s="172" t="s">
        <v>22</v>
      </c>
      <c r="H102" s="173" t="s">
        <v>22</v>
      </c>
      <c r="I102" s="647">
        <v>2566694</v>
      </c>
      <c r="J102" s="645">
        <v>2566694</v>
      </c>
    </row>
    <row r="103" spans="1:10" ht="30" x14ac:dyDescent="0.25">
      <c r="B103" s="719"/>
      <c r="C103" s="722"/>
      <c r="D103" s="1">
        <v>2</v>
      </c>
      <c r="E103" s="171" t="s">
        <v>72</v>
      </c>
      <c r="G103" s="172" t="s">
        <v>22</v>
      </c>
      <c r="H103" s="173" t="s">
        <v>22</v>
      </c>
      <c r="I103" s="174" t="s">
        <v>22</v>
      </c>
      <c r="J103" s="175" t="s">
        <v>22</v>
      </c>
    </row>
    <row r="104" spans="1:10" ht="30" x14ac:dyDescent="0.25">
      <c r="B104" s="719"/>
      <c r="C104" s="722"/>
      <c r="D104" s="1">
        <v>2</v>
      </c>
      <c r="E104" s="171" t="s">
        <v>73</v>
      </c>
      <c r="G104" s="172" t="s">
        <v>22</v>
      </c>
      <c r="H104" s="646">
        <v>4217999</v>
      </c>
      <c r="I104" s="174" t="s">
        <v>22</v>
      </c>
      <c r="J104" s="645">
        <v>4217999</v>
      </c>
    </row>
    <row r="105" spans="1:10" ht="30" x14ac:dyDescent="0.25">
      <c r="B105" s="719"/>
      <c r="C105" s="722"/>
      <c r="D105" s="1">
        <v>2</v>
      </c>
      <c r="E105" s="171" t="s">
        <v>74</v>
      </c>
      <c r="G105" s="644">
        <v>8344763</v>
      </c>
      <c r="H105" s="173" t="s">
        <v>22</v>
      </c>
      <c r="I105" s="174" t="s">
        <v>22</v>
      </c>
      <c r="J105" s="645">
        <v>8344763</v>
      </c>
    </row>
    <row r="106" spans="1:10" ht="30" x14ac:dyDescent="0.25">
      <c r="B106" s="719"/>
      <c r="C106" s="722"/>
      <c r="D106" s="1">
        <v>2</v>
      </c>
      <c r="E106" s="171" t="s">
        <v>75</v>
      </c>
      <c r="G106" s="338" t="s">
        <v>22</v>
      </c>
      <c r="H106" s="691" t="s">
        <v>22</v>
      </c>
      <c r="I106" s="692" t="s">
        <v>22</v>
      </c>
      <c r="J106" s="175" t="s">
        <v>22</v>
      </c>
    </row>
    <row r="107" spans="1:10" ht="60.75" thickBot="1" x14ac:dyDescent="0.3">
      <c r="B107" s="720"/>
      <c r="C107" s="723"/>
      <c r="D107" s="1">
        <v>2</v>
      </c>
      <c r="E107" s="188" t="s">
        <v>76</v>
      </c>
      <c r="G107" s="177" t="s">
        <v>22</v>
      </c>
      <c r="H107" s="649">
        <v>6455250</v>
      </c>
      <c r="I107" s="673">
        <v>9000045</v>
      </c>
      <c r="J107" s="651">
        <v>15455295</v>
      </c>
    </row>
    <row r="108" spans="1:10" ht="6" customHeight="1" thickBot="1" x14ac:dyDescent="0.3">
      <c r="G108" s="279"/>
      <c r="H108" s="279"/>
      <c r="I108" s="279"/>
      <c r="J108" s="279"/>
    </row>
    <row r="109" spans="1:10" ht="18.95" customHeight="1" thickBot="1" x14ac:dyDescent="0.3">
      <c r="E109" s="202" t="s">
        <v>60</v>
      </c>
      <c r="G109" s="652">
        <v>15167975</v>
      </c>
      <c r="H109" s="653">
        <v>26704393</v>
      </c>
      <c r="I109" s="654">
        <v>25387381</v>
      </c>
      <c r="J109" s="680">
        <v>67259749</v>
      </c>
    </row>
    <row r="110" spans="1:10" ht="20.45" customHeight="1" thickBot="1" x14ac:dyDescent="0.3">
      <c r="A110" s="590"/>
      <c r="B110" s="591"/>
      <c r="C110" s="592"/>
      <c r="G110" s="5"/>
      <c r="H110" s="5"/>
      <c r="I110" s="5"/>
      <c r="J110" s="5"/>
    </row>
    <row r="111" spans="1:10" ht="15.75" x14ac:dyDescent="0.25">
      <c r="A111" s="590"/>
      <c r="B111" s="591"/>
      <c r="C111" s="592"/>
      <c r="G111" s="190">
        <v>2018</v>
      </c>
      <c r="H111" s="191">
        <v>2019</v>
      </c>
      <c r="I111" s="192">
        <v>2020</v>
      </c>
      <c r="J111" s="223" t="s">
        <v>77</v>
      </c>
    </row>
    <row r="112" spans="1:10" ht="21.95" customHeight="1" thickBot="1" x14ac:dyDescent="0.3">
      <c r="A112" s="590"/>
      <c r="B112" s="591"/>
      <c r="C112" s="592"/>
      <c r="E112" s="231" t="s">
        <v>411</v>
      </c>
      <c r="G112" s="598">
        <v>218643451</v>
      </c>
      <c r="H112" s="674">
        <v>266171421</v>
      </c>
      <c r="I112" s="675">
        <v>284768181</v>
      </c>
      <c r="J112" s="676">
        <v>769583053</v>
      </c>
    </row>
    <row r="113" spans="1:10" ht="15.75" thickBot="1" x14ac:dyDescent="0.3">
      <c r="A113" s="590"/>
      <c r="B113" s="591"/>
      <c r="C113" s="592"/>
      <c r="G113" s="5"/>
      <c r="H113" s="5"/>
      <c r="I113" s="5"/>
      <c r="J113" s="5"/>
    </row>
    <row r="114" spans="1:10" ht="15.95" customHeight="1" thickBot="1" x14ac:dyDescent="0.3">
      <c r="A114" s="590"/>
      <c r="B114" s="591"/>
      <c r="C114" s="592"/>
      <c r="G114" s="728" t="s">
        <v>78</v>
      </c>
      <c r="H114" s="729"/>
      <c r="I114" s="729"/>
      <c r="J114" s="730"/>
    </row>
    <row r="115" spans="1:10" ht="21.95" customHeight="1" thickBot="1" x14ac:dyDescent="0.3">
      <c r="A115" s="590"/>
      <c r="B115" s="591"/>
      <c r="C115" s="592"/>
      <c r="E115" s="231" t="s">
        <v>79</v>
      </c>
      <c r="G115" s="725">
        <v>730416947</v>
      </c>
      <c r="H115" s="726"/>
      <c r="I115" s="726"/>
      <c r="J115" s="727"/>
    </row>
    <row r="116" spans="1:10" x14ac:dyDescent="0.25">
      <c r="A116" s="590"/>
      <c r="B116" s="591"/>
      <c r="C116" s="592"/>
    </row>
    <row r="117" spans="1:10" x14ac:dyDescent="0.25">
      <c r="A117" s="590"/>
      <c r="B117" s="593" t="s">
        <v>80</v>
      </c>
      <c r="C117" s="592"/>
    </row>
    <row r="118" spans="1:10" x14ac:dyDescent="0.25">
      <c r="A118" s="590"/>
      <c r="B118" s="591"/>
      <c r="C118" s="592"/>
      <c r="H118" s="325"/>
    </row>
    <row r="119" spans="1:10" x14ac:dyDescent="0.25">
      <c r="A119" s="590"/>
      <c r="B119" s="591"/>
      <c r="C119" s="592"/>
    </row>
    <row r="120" spans="1:10" x14ac:dyDescent="0.25">
      <c r="A120" s="590"/>
      <c r="B120" s="594"/>
      <c r="C120" s="594"/>
    </row>
    <row r="121" spans="1:10" x14ac:dyDescent="0.25">
      <c r="A121" s="590"/>
      <c r="B121" s="594"/>
      <c r="C121" s="594"/>
    </row>
    <row r="122" spans="1:10" x14ac:dyDescent="0.25">
      <c r="A122" s="590"/>
      <c r="B122" s="594"/>
      <c r="C122" s="594"/>
    </row>
    <row r="123" spans="1:10" x14ac:dyDescent="0.25"/>
    <row r="124" spans="1:10" x14ac:dyDescent="0.25"/>
    <row r="125" spans="1:10" x14ac:dyDescent="0.25"/>
    <row r="126" spans="1:10" x14ac:dyDescent="0.25"/>
    <row r="127" spans="1:10" x14ac:dyDescent="0.25"/>
    <row r="128" spans="1:10" x14ac:dyDescent="0.25"/>
    <row r="129" x14ac:dyDescent="0.25"/>
    <row r="130" x14ac:dyDescent="0.25"/>
    <row r="131" x14ac:dyDescent="0.25"/>
    <row r="132" x14ac:dyDescent="0.25"/>
    <row r="133" x14ac:dyDescent="0.25"/>
    <row r="134" x14ac:dyDescent="0.25"/>
    <row r="135" x14ac:dyDescent="0.25"/>
  </sheetData>
  <mergeCells count="29">
    <mergeCell ref="B75:C75"/>
    <mergeCell ref="G75:I75"/>
    <mergeCell ref="B78:B84"/>
    <mergeCell ref="C78:C84"/>
    <mergeCell ref="G115:J115"/>
    <mergeCell ref="G114:J114"/>
    <mergeCell ref="B88:C88"/>
    <mergeCell ref="G88:I88"/>
    <mergeCell ref="B91:B107"/>
    <mergeCell ref="C91:C107"/>
    <mergeCell ref="B57:B71"/>
    <mergeCell ref="B54:C54"/>
    <mergeCell ref="C57:C71"/>
    <mergeCell ref="B41:B50"/>
    <mergeCell ref="C20:C27"/>
    <mergeCell ref="C41:C50"/>
    <mergeCell ref="B2:J2"/>
    <mergeCell ref="B4:C4"/>
    <mergeCell ref="G4:I4"/>
    <mergeCell ref="B7:B13"/>
    <mergeCell ref="C8:C13"/>
    <mergeCell ref="G54:I54"/>
    <mergeCell ref="B17:C17"/>
    <mergeCell ref="G17:I17"/>
    <mergeCell ref="B20:B27"/>
    <mergeCell ref="B38:C38"/>
    <mergeCell ref="G38:I38"/>
    <mergeCell ref="B31:C31"/>
    <mergeCell ref="G31:I31"/>
  </mergeCells>
  <pageMargins left="0.70866141732283472" right="0.70866141732283472" top="0.74803149606299213" bottom="0.74803149606299213" header="0.31496062992125984" footer="0.31496062992125984"/>
  <pageSetup paperSize="8" scale="70" orientation="portrait" r:id="rId1"/>
  <rowBreaks count="2" manualBreakCount="2">
    <brk id="53" max="16383" man="1"/>
    <brk id="87" max="16383" man="1"/>
  </rowBreaks>
  <colBreaks count="1" manualBreakCount="1">
    <brk id="11"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9" tint="0.39997558519241921"/>
  </sheetPr>
  <dimension ref="A1:AO48"/>
  <sheetViews>
    <sheetView topLeftCell="L39" zoomScaleNormal="100" zoomScaleSheetLayoutView="70" workbookViewId="0">
      <selection activeCell="L7" sqref="L7:L9"/>
    </sheetView>
  </sheetViews>
  <sheetFormatPr defaultColWidth="0" defaultRowHeight="15" zeroHeight="1" x14ac:dyDescent="0.25"/>
  <cols>
    <col min="1" max="1" width="2.5703125" style="1" customWidth="1"/>
    <col min="2" max="2" width="26" style="1" customWidth="1"/>
    <col min="3" max="3" width="1.5703125" style="1" customWidth="1"/>
    <col min="4" max="4" width="9.42578125" style="1" customWidth="1"/>
    <col min="5" max="5" width="12.5703125" style="1" customWidth="1"/>
    <col min="6" max="6" width="14.7109375" style="1" customWidth="1"/>
    <col min="7" max="7" width="1.5703125" style="1" customWidth="1"/>
    <col min="8" max="8" width="11.28515625" style="1" customWidth="1"/>
    <col min="9" max="9" width="1.7109375" style="1" customWidth="1"/>
    <col min="10" max="10" width="8.140625" style="1" customWidth="1"/>
    <col min="11" max="11" width="1.5703125" style="1" customWidth="1"/>
    <col min="12" max="12" width="9.5703125" style="1" customWidth="1"/>
    <col min="13" max="13" width="1.5703125" style="1" customWidth="1"/>
    <col min="14" max="14" width="13.85546875" style="1" customWidth="1"/>
    <col min="15" max="15" width="13.140625" style="101" customWidth="1"/>
    <col min="16" max="16" width="11.85546875" style="292" customWidth="1"/>
    <col min="17" max="17" width="9.42578125" style="1" customWidth="1"/>
    <col min="18" max="18" width="2.5703125" style="1" customWidth="1"/>
    <col min="19" max="19" width="20" style="1" customWidth="1"/>
    <col min="20" max="20" width="8.42578125" style="1" customWidth="1"/>
    <col min="21" max="21" width="12" style="1" customWidth="1"/>
    <col min="22" max="22" width="11.5703125" style="1" customWidth="1"/>
    <col min="23" max="26" width="12.85546875" style="1" customWidth="1"/>
    <col min="27" max="27" width="21.42578125" style="1" customWidth="1"/>
    <col min="28" max="28" width="27.5703125" style="1" customWidth="1"/>
    <col min="29" max="29" width="37.28515625" style="1" customWidth="1"/>
    <col min="30" max="30" width="15" style="1" customWidth="1"/>
    <col min="31" max="31" width="10.85546875" style="1" customWidth="1"/>
    <col min="32" max="32" width="15.28515625" style="1" customWidth="1"/>
    <col min="33" max="33" width="28.85546875" style="1" customWidth="1"/>
    <col min="34" max="34" width="16.42578125" style="1" customWidth="1"/>
    <col min="35" max="35" width="91.85546875" style="1" customWidth="1"/>
    <col min="36" max="36" width="2.5703125" style="1" customWidth="1"/>
    <col min="37" max="40" width="8.7109375" style="1" customWidth="1"/>
    <col min="41" max="41" width="0" style="1" hidden="1" customWidth="1"/>
    <col min="42" max="16384" width="8.7109375" style="1" hidden="1"/>
  </cols>
  <sheetData>
    <row r="1" spans="2:41" x14ac:dyDescent="0.25"/>
    <row r="2" spans="2:41" ht="33.75" x14ac:dyDescent="0.25">
      <c r="B2" s="9" t="s">
        <v>8</v>
      </c>
      <c r="C2" s="9"/>
      <c r="D2" s="9"/>
      <c r="E2" s="9"/>
      <c r="F2" s="9"/>
      <c r="G2" s="9"/>
      <c r="H2" s="9"/>
      <c r="I2" s="9"/>
      <c r="J2" s="9"/>
      <c r="K2" s="9"/>
      <c r="L2" s="9"/>
      <c r="M2" s="9"/>
      <c r="N2" s="9"/>
      <c r="O2" s="296"/>
      <c r="P2" s="290"/>
      <c r="Q2" s="9"/>
      <c r="R2" s="9"/>
      <c r="S2" s="315" t="s">
        <v>81</v>
      </c>
      <c r="T2" s="315"/>
      <c r="U2" s="218"/>
      <c r="V2" s="218"/>
      <c r="W2" s="316"/>
      <c r="X2" s="316"/>
      <c r="Y2" s="316"/>
      <c r="Z2" s="9"/>
      <c r="AA2" s="9"/>
      <c r="AB2" s="9"/>
      <c r="AC2" s="9"/>
      <c r="AD2" s="9"/>
      <c r="AE2" s="9"/>
      <c r="AF2" s="9"/>
      <c r="AG2" s="8"/>
      <c r="AH2" s="9"/>
      <c r="AI2" s="9"/>
      <c r="AJ2" s="9"/>
      <c r="AK2" s="9"/>
      <c r="AL2" s="9"/>
      <c r="AM2" s="9"/>
      <c r="AN2" s="9"/>
      <c r="AO2" s="9"/>
    </row>
    <row r="3" spans="2:41" ht="21.75" customHeight="1" x14ac:dyDescent="0.25">
      <c r="B3" s="10" t="s">
        <v>82</v>
      </c>
      <c r="C3" s="10"/>
      <c r="D3" s="10"/>
      <c r="E3" s="10"/>
      <c r="F3" s="10"/>
      <c r="G3" s="10"/>
      <c r="H3" s="10"/>
      <c r="I3" s="10"/>
      <c r="J3" s="10"/>
      <c r="K3" s="10"/>
      <c r="L3" s="10"/>
      <c r="M3" s="10"/>
      <c r="N3" s="10"/>
      <c r="O3" s="297"/>
      <c r="P3" s="291"/>
      <c r="Q3" s="10"/>
      <c r="R3" s="10"/>
      <c r="S3" s="316" t="s">
        <v>83</v>
      </c>
      <c r="T3" s="316"/>
      <c r="U3" s="318" t="s">
        <v>84</v>
      </c>
      <c r="V3" s="317"/>
      <c r="X3" s="317"/>
      <c r="Y3" s="317"/>
      <c r="Z3" s="10"/>
      <c r="AA3" s="10"/>
      <c r="AB3" s="10"/>
      <c r="AC3" s="10"/>
      <c r="AD3" s="10"/>
      <c r="AE3" s="10"/>
      <c r="AF3" s="10"/>
      <c r="AG3" s="10"/>
      <c r="AH3" s="10"/>
      <c r="AI3" s="10"/>
      <c r="AJ3" s="10"/>
      <c r="AK3" s="10"/>
      <c r="AL3" s="10"/>
      <c r="AM3" s="10"/>
      <c r="AN3" s="10"/>
      <c r="AO3" s="10"/>
    </row>
    <row r="4" spans="2:41" ht="80.25" customHeight="1" x14ac:dyDescent="0.25">
      <c r="B4" s="73" t="s">
        <v>85</v>
      </c>
      <c r="C4" s="10"/>
      <c r="D4" s="10"/>
      <c r="E4" s="10"/>
      <c r="F4" s="10"/>
      <c r="G4" s="10"/>
      <c r="H4" s="10"/>
      <c r="I4" s="10"/>
      <c r="J4" s="10"/>
      <c r="K4" s="10"/>
      <c r="L4" s="10"/>
      <c r="M4" s="10"/>
      <c r="N4" s="10"/>
      <c r="O4" s="297"/>
      <c r="P4" s="291"/>
      <c r="Q4" s="10"/>
      <c r="R4" s="10"/>
      <c r="S4" s="10"/>
      <c r="T4" s="10"/>
      <c r="U4" s="10"/>
      <c r="V4" s="10"/>
      <c r="X4" s="10"/>
      <c r="Y4" s="10"/>
      <c r="Z4" s="10"/>
      <c r="AA4" s="10"/>
      <c r="AB4" s="10"/>
      <c r="AC4" s="10"/>
      <c r="AD4" s="10"/>
      <c r="AE4" s="10"/>
      <c r="AF4" s="10"/>
      <c r="AG4" s="10"/>
      <c r="AH4" s="10"/>
      <c r="AI4" s="10"/>
      <c r="AJ4" s="10"/>
      <c r="AK4" s="10"/>
      <c r="AL4" s="10"/>
      <c r="AM4" s="10"/>
      <c r="AN4" s="10"/>
      <c r="AO4" s="10"/>
    </row>
    <row r="5" spans="2:41" ht="12.6" customHeight="1" thickBot="1" x14ac:dyDescent="0.3">
      <c r="I5" s="10"/>
      <c r="S5" s="731" t="s">
        <v>86</v>
      </c>
      <c r="T5" s="731"/>
      <c r="U5" s="731"/>
      <c r="V5" s="731"/>
      <c r="W5" s="731"/>
      <c r="X5" s="731"/>
      <c r="Y5" s="731"/>
      <c r="Z5" s="731"/>
      <c r="AA5" s="731"/>
      <c r="AB5" s="731"/>
      <c r="AC5" s="731"/>
      <c r="AD5" s="731"/>
      <c r="AE5" s="731"/>
      <c r="AF5" s="731"/>
      <c r="AG5" s="731"/>
      <c r="AH5" s="731"/>
      <c r="AI5" s="731"/>
    </row>
    <row r="6" spans="2:41" s="16" customFormat="1" ht="48" thickBot="1" x14ac:dyDescent="0.3">
      <c r="B6" s="306" t="s">
        <v>2</v>
      </c>
      <c r="C6" s="307"/>
      <c r="D6" s="776" t="s">
        <v>1</v>
      </c>
      <c r="E6" s="777"/>
      <c r="F6" s="778"/>
      <c r="G6" s="307"/>
      <c r="H6" s="308" t="s">
        <v>87</v>
      </c>
      <c r="I6" s="73"/>
      <c r="J6" s="308" t="s">
        <v>88</v>
      </c>
      <c r="K6" s="309"/>
      <c r="L6" s="310" t="s">
        <v>3</v>
      </c>
      <c r="M6" s="309"/>
      <c r="N6" s="779" t="s">
        <v>89</v>
      </c>
      <c r="O6" s="780"/>
      <c r="P6" s="780"/>
      <c r="Q6" s="781"/>
      <c r="R6" s="74"/>
      <c r="S6" s="430" t="s">
        <v>90</v>
      </c>
      <c r="T6" s="794" t="s">
        <v>91</v>
      </c>
      <c r="U6" s="782" t="s">
        <v>92</v>
      </c>
      <c r="V6" s="742"/>
      <c r="W6" s="742"/>
      <c r="X6" s="742"/>
      <c r="Y6" s="742"/>
      <c r="Z6" s="783"/>
      <c r="AA6" s="741" t="s">
        <v>93</v>
      </c>
      <c r="AB6" s="742"/>
      <c r="AC6" s="742"/>
      <c r="AD6" s="742"/>
      <c r="AE6" s="742"/>
      <c r="AF6" s="742"/>
      <c r="AG6" s="743"/>
      <c r="AH6" s="432" t="s">
        <v>94</v>
      </c>
      <c r="AI6" s="744" t="s">
        <v>95</v>
      </c>
    </row>
    <row r="7" spans="2:41" s="7" customFormat="1" ht="118.5" customHeight="1" x14ac:dyDescent="0.25">
      <c r="B7" s="784" t="s">
        <v>6</v>
      </c>
      <c r="C7" s="307"/>
      <c r="D7" s="785" t="s">
        <v>4</v>
      </c>
      <c r="E7" s="785" t="s">
        <v>5</v>
      </c>
      <c r="F7" s="785" t="s">
        <v>96</v>
      </c>
      <c r="G7" s="307"/>
      <c r="H7" s="785" t="s">
        <v>97</v>
      </c>
      <c r="I7" s="73"/>
      <c r="J7" s="788" t="s">
        <v>98</v>
      </c>
      <c r="K7" s="309"/>
      <c r="L7" s="764" t="s">
        <v>91</v>
      </c>
      <c r="M7" s="309"/>
      <c r="N7" s="767" t="s">
        <v>99</v>
      </c>
      <c r="O7" s="770" t="s">
        <v>100</v>
      </c>
      <c r="P7" s="773" t="s">
        <v>101</v>
      </c>
      <c r="Q7" s="790" t="s">
        <v>102</v>
      </c>
      <c r="R7" s="74"/>
      <c r="S7" s="789" t="s">
        <v>103</v>
      </c>
      <c r="T7" s="795"/>
      <c r="U7" s="793" t="s">
        <v>104</v>
      </c>
      <c r="V7" s="749"/>
      <c r="W7" s="747" t="s">
        <v>105</v>
      </c>
      <c r="X7" s="748"/>
      <c r="Y7" s="748"/>
      <c r="Z7" s="749"/>
      <c r="AA7" s="248" t="s">
        <v>106</v>
      </c>
      <c r="AB7" s="248" t="s">
        <v>107</v>
      </c>
      <c r="AC7" s="421" t="s">
        <v>108</v>
      </c>
      <c r="AD7" s="747" t="s">
        <v>109</v>
      </c>
      <c r="AE7" s="748"/>
      <c r="AF7" s="749"/>
      <c r="AG7" s="248" t="s">
        <v>415</v>
      </c>
      <c r="AH7" s="433" t="s">
        <v>110</v>
      </c>
      <c r="AI7" s="745"/>
    </row>
    <row r="8" spans="2:41" s="7" customFormat="1" ht="45" x14ac:dyDescent="0.25">
      <c r="B8" s="784"/>
      <c r="C8" s="307"/>
      <c r="D8" s="786"/>
      <c r="E8" s="786"/>
      <c r="F8" s="786"/>
      <c r="G8" s="307"/>
      <c r="H8" s="786"/>
      <c r="I8" s="73"/>
      <c r="J8" s="786"/>
      <c r="K8" s="309"/>
      <c r="L8" s="765"/>
      <c r="M8" s="309"/>
      <c r="N8" s="768"/>
      <c r="O8" s="771"/>
      <c r="P8" s="774"/>
      <c r="Q8" s="791"/>
      <c r="R8" s="74"/>
      <c r="S8" s="789"/>
      <c r="T8" s="795"/>
      <c r="U8" s="434" t="s">
        <v>111</v>
      </c>
      <c r="V8" s="241" t="s">
        <v>112</v>
      </c>
      <c r="W8" s="241" t="s">
        <v>113</v>
      </c>
      <c r="X8" s="241" t="s">
        <v>114</v>
      </c>
      <c r="Y8" s="241" t="s">
        <v>115</v>
      </c>
      <c r="Z8" s="241" t="s">
        <v>116</v>
      </c>
      <c r="AA8" s="241" t="s">
        <v>117</v>
      </c>
      <c r="AB8" s="241" t="s">
        <v>118</v>
      </c>
      <c r="AC8" s="241" t="s">
        <v>119</v>
      </c>
      <c r="AD8" s="241" t="s">
        <v>120</v>
      </c>
      <c r="AE8" s="241" t="s">
        <v>121</v>
      </c>
      <c r="AF8" s="241" t="s">
        <v>122</v>
      </c>
      <c r="AG8" s="241" t="s">
        <v>123</v>
      </c>
      <c r="AH8" s="274" t="s">
        <v>124</v>
      </c>
      <c r="AI8" s="745"/>
    </row>
    <row r="9" spans="2:41" s="7" customFormat="1" ht="30.75" thickBot="1" x14ac:dyDescent="0.3">
      <c r="B9" s="784"/>
      <c r="C9" s="307"/>
      <c r="D9" s="787"/>
      <c r="E9" s="787"/>
      <c r="F9" s="787"/>
      <c r="G9" s="307"/>
      <c r="H9" s="787"/>
      <c r="I9" s="73"/>
      <c r="J9" s="787"/>
      <c r="K9" s="309"/>
      <c r="L9" s="766"/>
      <c r="M9" s="309"/>
      <c r="N9" s="769"/>
      <c r="O9" s="772"/>
      <c r="P9" s="775"/>
      <c r="Q9" s="792"/>
      <c r="R9" s="74"/>
      <c r="S9" s="431" t="s">
        <v>245</v>
      </c>
      <c r="T9" s="796"/>
      <c r="U9" s="435" t="s">
        <v>125</v>
      </c>
      <c r="V9" s="238" t="s">
        <v>125</v>
      </c>
      <c r="W9" s="238" t="s">
        <v>125</v>
      </c>
      <c r="X9" s="238" t="s">
        <v>125</v>
      </c>
      <c r="Y9" s="238" t="s">
        <v>126</v>
      </c>
      <c r="Z9" s="238" t="s">
        <v>125</v>
      </c>
      <c r="AA9" s="238" t="s">
        <v>127</v>
      </c>
      <c r="AB9" s="238" t="s">
        <v>125</v>
      </c>
      <c r="AC9" s="238" t="s">
        <v>125</v>
      </c>
      <c r="AD9" s="238" t="s">
        <v>125</v>
      </c>
      <c r="AE9" s="238" t="s">
        <v>125</v>
      </c>
      <c r="AF9" s="238" t="s">
        <v>125</v>
      </c>
      <c r="AG9" s="238" t="s">
        <v>128</v>
      </c>
      <c r="AH9" s="275" t="s">
        <v>127</v>
      </c>
      <c r="AI9" s="746"/>
    </row>
    <row r="10" spans="2:41" ht="8.65" customHeight="1" thickBot="1" x14ac:dyDescent="0.3">
      <c r="I10" s="10"/>
      <c r="L10" s="2"/>
      <c r="O10" s="298"/>
      <c r="P10" s="293"/>
      <c r="Q10" s="6"/>
    </row>
    <row r="11" spans="2:41" ht="62.45" customHeight="1" x14ac:dyDescent="0.25">
      <c r="B11" s="753" t="s">
        <v>409</v>
      </c>
      <c r="D11" s="750" t="s">
        <v>8</v>
      </c>
      <c r="E11" s="750" t="s">
        <v>9</v>
      </c>
      <c r="F11" s="753" t="s">
        <v>410</v>
      </c>
      <c r="H11" s="756" t="s">
        <v>129</v>
      </c>
      <c r="I11" s="10"/>
      <c r="J11" s="756">
        <v>30</v>
      </c>
      <c r="L11" s="4">
        <v>2018</v>
      </c>
      <c r="N11" s="582">
        <v>36262909</v>
      </c>
      <c r="O11" s="761">
        <v>559780000</v>
      </c>
      <c r="P11" s="605">
        <v>6.4780644181642782E-2</v>
      </c>
      <c r="Q11" s="366">
        <v>1</v>
      </c>
      <c r="S11" s="759" t="s">
        <v>130</v>
      </c>
      <c r="T11" s="60">
        <v>2018</v>
      </c>
      <c r="U11" s="75">
        <v>9</v>
      </c>
      <c r="V11" s="46">
        <v>8</v>
      </c>
      <c r="W11" s="46"/>
      <c r="X11" s="258">
        <v>4675680</v>
      </c>
      <c r="Y11" s="46"/>
      <c r="Z11" s="38"/>
      <c r="AA11" s="38">
        <v>5.4</v>
      </c>
      <c r="AB11" s="259">
        <v>18837000</v>
      </c>
      <c r="AC11" s="259">
        <v>11598708.333333332</v>
      </c>
      <c r="AD11" s="38"/>
      <c r="AE11" s="38"/>
      <c r="AF11" s="38"/>
      <c r="AG11" s="583">
        <v>194490</v>
      </c>
      <c r="AH11" s="448">
        <v>17.1845</v>
      </c>
      <c r="AI11" s="732" t="s">
        <v>131</v>
      </c>
    </row>
    <row r="12" spans="2:41" ht="62.45" customHeight="1" x14ac:dyDescent="0.25">
      <c r="B12" s="754"/>
      <c r="D12" s="751"/>
      <c r="E12" s="751"/>
      <c r="F12" s="754"/>
      <c r="H12" s="757"/>
      <c r="I12" s="10"/>
      <c r="J12" s="757"/>
      <c r="L12" s="12">
        <v>2019</v>
      </c>
      <c r="N12" s="327">
        <v>35502136.670000002</v>
      </c>
      <c r="O12" s="762"/>
      <c r="P12" s="606">
        <v>6.3421588248954955E-2</v>
      </c>
      <c r="Q12" s="367">
        <v>1</v>
      </c>
      <c r="S12" s="760"/>
      <c r="T12" s="62">
        <v>2019</v>
      </c>
      <c r="U12" s="76">
        <v>16</v>
      </c>
      <c r="V12" s="47">
        <v>9</v>
      </c>
      <c r="W12" s="47"/>
      <c r="X12" s="260">
        <v>6167400</v>
      </c>
      <c r="Y12" s="47"/>
      <c r="Z12" s="37"/>
      <c r="AA12" s="37">
        <v>5.4</v>
      </c>
      <c r="AB12" s="260">
        <v>31154200.000000004</v>
      </c>
      <c r="AC12" s="260">
        <v>19182910.185185183</v>
      </c>
      <c r="AD12" s="37"/>
      <c r="AE12" s="37"/>
      <c r="AF12" s="37"/>
      <c r="AG12" s="449">
        <v>194490</v>
      </c>
      <c r="AH12" s="450">
        <v>17.1845</v>
      </c>
      <c r="AI12" s="733"/>
    </row>
    <row r="13" spans="2:41" ht="62.45" customHeight="1" thickBot="1" x14ac:dyDescent="0.3">
      <c r="B13" s="755"/>
      <c r="D13" s="752"/>
      <c r="E13" s="752"/>
      <c r="F13" s="755"/>
      <c r="H13" s="758"/>
      <c r="I13" s="10"/>
      <c r="J13" s="758"/>
      <c r="L13" s="11">
        <v>2020</v>
      </c>
      <c r="N13" s="387">
        <v>63104052</v>
      </c>
      <c r="O13" s="763"/>
      <c r="P13" s="607">
        <v>0.11273009396548644</v>
      </c>
      <c r="Q13" s="256">
        <v>1</v>
      </c>
      <c r="S13" s="760"/>
      <c r="T13" s="394">
        <v>2020</v>
      </c>
      <c r="U13" s="77">
        <v>26</v>
      </c>
      <c r="V13" s="388">
        <v>11</v>
      </c>
      <c r="W13" s="388"/>
      <c r="X13" s="230">
        <v>4386277</v>
      </c>
      <c r="Y13" s="388"/>
      <c r="Z13" s="39"/>
      <c r="AA13" s="39">
        <v>7.6000000000000005</v>
      </c>
      <c r="AB13" s="230">
        <v>22639071</v>
      </c>
      <c r="AC13" s="230">
        <v>16130338.087499993</v>
      </c>
      <c r="AD13" s="39"/>
      <c r="AE13" s="39"/>
      <c r="AF13" s="39"/>
      <c r="AG13" s="693">
        <v>194490</v>
      </c>
      <c r="AH13" s="451">
        <v>17.1845</v>
      </c>
      <c r="AI13" s="734"/>
    </row>
    <row r="14" spans="2:41" ht="21.75" thickBot="1" x14ac:dyDescent="0.3">
      <c r="B14" s="7"/>
      <c r="D14" s="7"/>
      <c r="E14" s="7"/>
      <c r="F14" s="40"/>
      <c r="H14" s="40"/>
      <c r="I14" s="10"/>
      <c r="J14" s="40"/>
      <c r="L14" s="5"/>
      <c r="M14" s="5"/>
      <c r="N14" s="386">
        <v>134869097.67000002</v>
      </c>
      <c r="O14" s="328"/>
      <c r="P14" s="608">
        <v>0.2409323263960842</v>
      </c>
      <c r="Q14" s="255"/>
      <c r="S14" s="722"/>
      <c r="T14" s="16"/>
      <c r="U14" s="5"/>
      <c r="V14" s="5"/>
      <c r="W14" s="5"/>
      <c r="X14" s="262"/>
      <c r="Y14" s="5"/>
      <c r="Z14" s="5"/>
      <c r="AA14" s="5"/>
      <c r="AB14" s="262"/>
      <c r="AC14" s="262"/>
      <c r="AD14" s="5"/>
      <c r="AE14" s="5"/>
      <c r="AF14" s="5"/>
      <c r="AG14" s="263"/>
      <c r="AH14" s="264"/>
      <c r="AI14" s="311"/>
    </row>
    <row r="15" spans="2:41" ht="21.75" thickBot="1" x14ac:dyDescent="0.3">
      <c r="B15" s="7"/>
      <c r="D15" s="7"/>
      <c r="E15" s="7"/>
      <c r="F15" s="6"/>
      <c r="H15" s="6"/>
      <c r="I15" s="10"/>
      <c r="J15" s="40"/>
      <c r="L15" s="5"/>
      <c r="N15" s="329"/>
      <c r="O15" s="330"/>
      <c r="P15" s="609"/>
      <c r="Q15" s="6"/>
      <c r="S15" s="722"/>
      <c r="T15" s="16"/>
      <c r="U15" s="5"/>
      <c r="V15" s="72"/>
      <c r="W15" s="72"/>
      <c r="Y15" s="70"/>
      <c r="AA15" s="2"/>
      <c r="AG15" s="2"/>
      <c r="AH15" s="2"/>
      <c r="AI15" s="311"/>
    </row>
    <row r="16" spans="2:41" ht="40.5" customHeight="1" x14ac:dyDescent="0.25">
      <c r="B16" s="753" t="s">
        <v>12</v>
      </c>
      <c r="D16" s="750" t="s">
        <v>8</v>
      </c>
      <c r="E16" s="750" t="s">
        <v>132</v>
      </c>
      <c r="F16" s="753" t="s">
        <v>410</v>
      </c>
      <c r="H16" s="756" t="s">
        <v>129</v>
      </c>
      <c r="I16" s="10"/>
      <c r="J16" s="756">
        <v>30</v>
      </c>
      <c r="L16" s="4">
        <v>2018</v>
      </c>
      <c r="N16" s="326">
        <v>23939225</v>
      </c>
      <c r="O16" s="761">
        <v>292013570</v>
      </c>
      <c r="P16" s="605">
        <v>8.1979837443855771E-2</v>
      </c>
      <c r="Q16" s="366">
        <v>1</v>
      </c>
      <c r="S16" s="722"/>
      <c r="T16" s="452">
        <v>2018</v>
      </c>
      <c r="U16" s="75"/>
      <c r="V16" s="38"/>
      <c r="W16" s="38"/>
      <c r="X16" s="447">
        <v>4380480</v>
      </c>
      <c r="Y16" s="38"/>
      <c r="Z16" s="38"/>
      <c r="AA16" s="456">
        <v>7.5</v>
      </c>
      <c r="AB16" s="447">
        <v>32853600</v>
      </c>
      <c r="AC16" s="447">
        <v>62202815.999999993</v>
      </c>
      <c r="AD16" s="38"/>
      <c r="AE16" s="38"/>
      <c r="AF16" s="38"/>
      <c r="AG16" s="447">
        <v>93425</v>
      </c>
      <c r="AH16" s="457">
        <v>25.164999999999999</v>
      </c>
      <c r="AI16" s="732" t="s">
        <v>133</v>
      </c>
    </row>
    <row r="17" spans="2:35" ht="40.5" customHeight="1" x14ac:dyDescent="0.25">
      <c r="B17" s="754"/>
      <c r="D17" s="751"/>
      <c r="E17" s="751"/>
      <c r="F17" s="754"/>
      <c r="H17" s="757"/>
      <c r="I17" s="10"/>
      <c r="J17" s="757"/>
      <c r="L17" s="12">
        <v>2019</v>
      </c>
      <c r="N17" s="327">
        <v>31673194</v>
      </c>
      <c r="O17" s="762"/>
      <c r="P17" s="606">
        <v>0.108464801824107</v>
      </c>
      <c r="Q17" s="367">
        <v>1</v>
      </c>
      <c r="S17" s="722"/>
      <c r="T17" s="453">
        <v>2019</v>
      </c>
      <c r="U17" s="76"/>
      <c r="V17" s="37"/>
      <c r="W17" s="37"/>
      <c r="X17" s="449">
        <v>4380480</v>
      </c>
      <c r="Y17" s="37"/>
      <c r="Z17" s="37"/>
      <c r="AA17" s="455">
        <v>7.5</v>
      </c>
      <c r="AB17" s="449">
        <v>32853600</v>
      </c>
      <c r="AC17" s="449">
        <v>62202815.999999993</v>
      </c>
      <c r="AD17" s="37"/>
      <c r="AE17" s="37"/>
      <c r="AF17" s="37"/>
      <c r="AG17" s="449">
        <v>93425</v>
      </c>
      <c r="AH17" s="458">
        <v>25.164999999999999</v>
      </c>
      <c r="AI17" s="733"/>
    </row>
    <row r="18" spans="2:35" ht="40.5" customHeight="1" thickBot="1" x14ac:dyDescent="0.3">
      <c r="B18" s="755"/>
      <c r="D18" s="752"/>
      <c r="E18" s="752"/>
      <c r="F18" s="755"/>
      <c r="H18" s="758"/>
      <c r="I18" s="10"/>
      <c r="J18" s="758"/>
      <c r="L18" s="11">
        <v>2020</v>
      </c>
      <c r="N18" s="387">
        <v>24386121</v>
      </c>
      <c r="O18" s="763"/>
      <c r="P18" s="607">
        <v>8.351023207585867E-2</v>
      </c>
      <c r="Q18" s="256">
        <v>1</v>
      </c>
      <c r="S18" s="722"/>
      <c r="T18" s="454">
        <v>2020</v>
      </c>
      <c r="U18" s="77"/>
      <c r="V18" s="39"/>
      <c r="W18" s="39"/>
      <c r="X18" s="261">
        <v>4380480</v>
      </c>
      <c r="Y18" s="39"/>
      <c r="Z18" s="39"/>
      <c r="AA18" s="365">
        <v>7.5</v>
      </c>
      <c r="AB18" s="261">
        <v>32853600</v>
      </c>
      <c r="AC18" s="261">
        <v>62202815.999999993</v>
      </c>
      <c r="AD18" s="39"/>
      <c r="AE18" s="39"/>
      <c r="AF18" s="39"/>
      <c r="AG18" s="261">
        <v>93425</v>
      </c>
      <c r="AH18" s="459">
        <v>25.164999999999999</v>
      </c>
      <c r="AI18" s="734"/>
    </row>
    <row r="19" spans="2:35" ht="21.75" thickBot="1" x14ac:dyDescent="0.3">
      <c r="B19" s="7"/>
      <c r="D19" s="7"/>
      <c r="E19" s="7"/>
      <c r="F19" s="40"/>
      <c r="H19" s="40"/>
      <c r="I19" s="10"/>
      <c r="J19" s="40"/>
      <c r="L19" s="5"/>
      <c r="N19" s="386">
        <v>79998540</v>
      </c>
      <c r="O19" s="328"/>
      <c r="P19" s="608">
        <v>0.27395487134382146</v>
      </c>
      <c r="Q19" s="255"/>
      <c r="S19" s="722"/>
      <c r="T19" s="16"/>
      <c r="U19" s="5"/>
      <c r="V19" s="5"/>
      <c r="W19" s="5"/>
      <c r="X19" s="262"/>
      <c r="Y19" s="5"/>
      <c r="Z19" s="5"/>
      <c r="AA19" s="5"/>
      <c r="AB19" s="262"/>
      <c r="AC19" s="262"/>
      <c r="AD19" s="5"/>
      <c r="AE19" s="5"/>
      <c r="AF19" s="5"/>
      <c r="AG19" s="263"/>
      <c r="AH19" s="264"/>
      <c r="AI19" s="311"/>
    </row>
    <row r="20" spans="2:35" ht="21.75" thickBot="1" x14ac:dyDescent="0.3">
      <c r="D20" s="41"/>
      <c r="E20" s="41"/>
      <c r="I20" s="10"/>
      <c r="L20" s="2"/>
      <c r="N20" s="331"/>
      <c r="O20" s="331"/>
      <c r="P20" s="108"/>
      <c r="Q20" s="5"/>
      <c r="S20" s="722"/>
      <c r="T20" s="16"/>
      <c r="U20" s="5"/>
      <c r="V20" s="5"/>
      <c r="W20" s="5"/>
      <c r="Y20" s="5"/>
      <c r="AA20" s="2"/>
      <c r="AI20" s="246"/>
    </row>
    <row r="21" spans="2:35" ht="35.1" customHeight="1" x14ac:dyDescent="0.25">
      <c r="B21" s="753" t="s">
        <v>13</v>
      </c>
      <c r="D21" s="750" t="s">
        <v>8</v>
      </c>
      <c r="E21" s="750" t="s">
        <v>132</v>
      </c>
      <c r="F21" s="753" t="s">
        <v>410</v>
      </c>
      <c r="H21" s="756" t="s">
        <v>129</v>
      </c>
      <c r="I21" s="10"/>
      <c r="J21" s="756">
        <v>30</v>
      </c>
      <c r="L21" s="4">
        <v>2018</v>
      </c>
      <c r="N21" s="326">
        <v>17821718</v>
      </c>
      <c r="O21" s="761">
        <v>334000000</v>
      </c>
      <c r="P21" s="605">
        <v>5.3358437125748504E-2</v>
      </c>
      <c r="Q21" s="366">
        <v>1</v>
      </c>
      <c r="S21" s="722"/>
      <c r="T21" s="452">
        <v>2018</v>
      </c>
      <c r="U21" s="75"/>
      <c r="V21" s="38"/>
      <c r="W21" s="38"/>
      <c r="X21" s="38"/>
      <c r="Y21" s="38"/>
      <c r="Z21" s="38"/>
      <c r="AA21" s="460">
        <v>1.5</v>
      </c>
      <c r="AB21" s="13"/>
      <c r="AC21" s="38"/>
      <c r="AD21" s="13"/>
      <c r="AE21" s="13"/>
      <c r="AF21" s="13"/>
      <c r="AG21" s="13"/>
      <c r="AH21" s="380"/>
      <c r="AI21" s="732" t="s">
        <v>134</v>
      </c>
    </row>
    <row r="22" spans="2:35" ht="35.1" customHeight="1" x14ac:dyDescent="0.25">
      <c r="B22" s="754"/>
      <c r="D22" s="751"/>
      <c r="E22" s="751"/>
      <c r="F22" s="754"/>
      <c r="H22" s="757"/>
      <c r="I22" s="10"/>
      <c r="J22" s="757"/>
      <c r="L22" s="12">
        <v>2019</v>
      </c>
      <c r="N22" s="327">
        <v>15524605</v>
      </c>
      <c r="O22" s="762"/>
      <c r="P22" s="606">
        <v>4.6480853293413171E-2</v>
      </c>
      <c r="Q22" s="367">
        <v>1</v>
      </c>
      <c r="S22" s="722"/>
      <c r="T22" s="453">
        <v>2019</v>
      </c>
      <c r="U22" s="76"/>
      <c r="V22" s="37"/>
      <c r="W22" s="37"/>
      <c r="X22" s="37"/>
      <c r="Y22" s="37"/>
      <c r="Z22" s="37"/>
      <c r="AA22" s="461">
        <v>1.5</v>
      </c>
      <c r="AB22" s="3"/>
      <c r="AC22" s="37"/>
      <c r="AD22" s="3"/>
      <c r="AE22" s="3"/>
      <c r="AF22" s="3"/>
      <c r="AG22" s="3"/>
      <c r="AH22" s="381"/>
      <c r="AI22" s="733"/>
    </row>
    <row r="23" spans="2:35" ht="35.1" customHeight="1" thickBot="1" x14ac:dyDescent="0.3">
      <c r="B23" s="755"/>
      <c r="D23" s="752"/>
      <c r="E23" s="752"/>
      <c r="F23" s="755"/>
      <c r="H23" s="758"/>
      <c r="I23" s="10"/>
      <c r="J23" s="758"/>
      <c r="L23" s="11">
        <v>2020</v>
      </c>
      <c r="N23" s="387">
        <v>5352400</v>
      </c>
      <c r="O23" s="763"/>
      <c r="P23" s="607">
        <v>1.6025149700598804E-2</v>
      </c>
      <c r="Q23" s="256">
        <v>1</v>
      </c>
      <c r="S23" s="722"/>
      <c r="T23" s="454">
        <v>2020</v>
      </c>
      <c r="U23" s="77"/>
      <c r="V23" s="39"/>
      <c r="W23" s="39"/>
      <c r="X23" s="39"/>
      <c r="Y23" s="39"/>
      <c r="Z23" s="39"/>
      <c r="AA23" s="462">
        <v>1.5</v>
      </c>
      <c r="AB23" s="14"/>
      <c r="AC23" s="39"/>
      <c r="AD23" s="14"/>
      <c r="AE23" s="14"/>
      <c r="AF23" s="14"/>
      <c r="AG23" s="14"/>
      <c r="AH23" s="382"/>
      <c r="AI23" s="734"/>
    </row>
    <row r="24" spans="2:35" ht="21.75" thickBot="1" x14ac:dyDescent="0.3">
      <c r="B24" s="7"/>
      <c r="D24" s="7"/>
      <c r="E24" s="7"/>
      <c r="F24" s="40"/>
      <c r="H24" s="40"/>
      <c r="I24" s="10"/>
      <c r="J24" s="40"/>
      <c r="L24" s="5"/>
      <c r="N24" s="386">
        <v>38698723</v>
      </c>
      <c r="O24" s="328"/>
      <c r="P24" s="608">
        <v>0.11586444011976048</v>
      </c>
      <c r="Q24" s="255"/>
      <c r="S24" s="722"/>
      <c r="T24" s="16"/>
      <c r="U24" s="5"/>
      <c r="V24" s="5"/>
      <c r="W24" s="5"/>
      <c r="X24" s="5"/>
      <c r="Y24" s="5"/>
      <c r="Z24" s="5"/>
      <c r="AA24" s="265"/>
      <c r="AC24" s="5"/>
      <c r="AI24" s="312"/>
    </row>
    <row r="25" spans="2:35" ht="21.75" thickBot="1" x14ac:dyDescent="0.3">
      <c r="B25" s="41"/>
      <c r="D25" s="7"/>
      <c r="E25" s="7"/>
      <c r="F25" s="6"/>
      <c r="H25" s="6"/>
      <c r="I25" s="10"/>
      <c r="J25" s="40"/>
      <c r="L25" s="2"/>
      <c r="N25" s="332"/>
      <c r="O25" s="331"/>
      <c r="P25" s="108"/>
      <c r="Q25" s="5"/>
      <c r="S25" s="722"/>
      <c r="T25" s="16"/>
      <c r="U25" s="5"/>
      <c r="V25" s="5"/>
      <c r="W25" s="5"/>
      <c r="Y25" s="5"/>
      <c r="AA25" s="2"/>
      <c r="AI25" s="246"/>
    </row>
    <row r="26" spans="2:35" ht="24.95" customHeight="1" x14ac:dyDescent="0.25">
      <c r="B26" s="753" t="s">
        <v>14</v>
      </c>
      <c r="D26" s="750" t="s">
        <v>8</v>
      </c>
      <c r="E26" s="750" t="s">
        <v>132</v>
      </c>
      <c r="F26" s="753" t="s">
        <v>410</v>
      </c>
      <c r="H26" s="756" t="s">
        <v>129</v>
      </c>
      <c r="I26" s="10"/>
      <c r="J26" s="756">
        <v>30</v>
      </c>
      <c r="L26" s="4">
        <v>2018</v>
      </c>
      <c r="N26" s="326">
        <v>3732512</v>
      </c>
      <c r="O26" s="761">
        <v>171000000</v>
      </c>
      <c r="P26" s="605">
        <v>2.1827555555555555E-2</v>
      </c>
      <c r="Q26" s="366">
        <v>1</v>
      </c>
      <c r="S26" s="722"/>
      <c r="T26" s="60">
        <v>2018</v>
      </c>
      <c r="U26" s="75"/>
      <c r="V26" s="38"/>
      <c r="W26" s="38"/>
      <c r="X26" s="38"/>
      <c r="Y26" s="38"/>
      <c r="Z26" s="259"/>
      <c r="AA26" s="420">
        <v>0.56299999999999994</v>
      </c>
      <c r="AB26" s="38"/>
      <c r="AC26" s="38"/>
      <c r="AD26" s="38"/>
      <c r="AE26" s="38"/>
      <c r="AF26" s="38"/>
      <c r="AG26" s="38"/>
      <c r="AH26" s="38"/>
      <c r="AI26" s="738" t="s">
        <v>135</v>
      </c>
    </row>
    <row r="27" spans="2:35" ht="24.95" customHeight="1" x14ac:dyDescent="0.25">
      <c r="B27" s="754"/>
      <c r="D27" s="751"/>
      <c r="E27" s="751"/>
      <c r="F27" s="754"/>
      <c r="H27" s="757"/>
      <c r="I27" s="10"/>
      <c r="J27" s="757"/>
      <c r="L27" s="12">
        <v>2019</v>
      </c>
      <c r="N27" s="327">
        <v>7215713</v>
      </c>
      <c r="O27" s="762"/>
      <c r="P27" s="606">
        <v>4.2197152046783627E-2</v>
      </c>
      <c r="Q27" s="367">
        <v>1</v>
      </c>
      <c r="S27" s="722"/>
      <c r="T27" s="62">
        <v>2019</v>
      </c>
      <c r="U27" s="76"/>
      <c r="V27" s="37"/>
      <c r="W27" s="37"/>
      <c r="X27" s="37"/>
      <c r="Y27" s="37"/>
      <c r="Z27" s="260"/>
      <c r="AA27" s="455">
        <v>0.56299999999999994</v>
      </c>
      <c r="AB27" s="37"/>
      <c r="AC27" s="37"/>
      <c r="AD27" s="37"/>
      <c r="AE27" s="37"/>
      <c r="AF27" s="37"/>
      <c r="AG27" s="37"/>
      <c r="AH27" s="37"/>
      <c r="AI27" s="739"/>
    </row>
    <row r="28" spans="2:35" ht="24.95" customHeight="1" thickBot="1" x14ac:dyDescent="0.3">
      <c r="B28" s="755"/>
      <c r="D28" s="752"/>
      <c r="E28" s="752"/>
      <c r="F28" s="755"/>
      <c r="H28" s="758"/>
      <c r="I28" s="10"/>
      <c r="J28" s="758"/>
      <c r="L28" s="11">
        <v>2020</v>
      </c>
      <c r="N28" s="387">
        <v>11351553</v>
      </c>
      <c r="O28" s="763"/>
      <c r="P28" s="607">
        <v>6.6383350877192979E-2</v>
      </c>
      <c r="Q28" s="256">
        <v>1</v>
      </c>
      <c r="S28" s="722"/>
      <c r="T28" s="394">
        <v>2020</v>
      </c>
      <c r="U28" s="77"/>
      <c r="V28" s="39"/>
      <c r="W28" s="39"/>
      <c r="X28" s="39"/>
      <c r="Y28" s="39"/>
      <c r="Z28" s="230">
        <v>13140</v>
      </c>
      <c r="AA28" s="389">
        <v>0.56299999999999994</v>
      </c>
      <c r="AB28" s="39"/>
      <c r="AC28" s="39"/>
      <c r="AD28" s="39"/>
      <c r="AE28" s="39"/>
      <c r="AF28" s="39"/>
      <c r="AG28" s="39"/>
      <c r="AH28" s="39"/>
      <c r="AI28" s="740"/>
    </row>
    <row r="29" spans="2:35" ht="21.75" thickBot="1" x14ac:dyDescent="0.3">
      <c r="B29" s="7"/>
      <c r="D29" s="7"/>
      <c r="E29" s="7"/>
      <c r="F29" s="40"/>
      <c r="H29" s="40"/>
      <c r="I29" s="10"/>
      <c r="J29" s="40"/>
      <c r="L29" s="5"/>
      <c r="N29" s="386">
        <v>22299778</v>
      </c>
      <c r="O29" s="328"/>
      <c r="P29" s="608">
        <v>0.13040805847953216</v>
      </c>
      <c r="Q29" s="255"/>
      <c r="S29" s="722"/>
      <c r="T29" s="16"/>
      <c r="U29" s="5"/>
      <c r="V29" s="5"/>
      <c r="W29" s="5"/>
      <c r="X29" s="5"/>
      <c r="Y29" s="5"/>
      <c r="Z29" s="5"/>
      <c r="AA29" s="265"/>
      <c r="AC29" s="5"/>
      <c r="AI29" s="312"/>
    </row>
    <row r="30" spans="2:35" ht="21.75" thickBot="1" x14ac:dyDescent="0.3">
      <c r="B30" s="41"/>
      <c r="D30" s="41"/>
      <c r="E30" s="41"/>
      <c r="I30" s="10"/>
      <c r="L30" s="2"/>
      <c r="N30" s="332"/>
      <c r="O30" s="332"/>
      <c r="P30" s="610"/>
      <c r="S30" s="722"/>
      <c r="T30" s="16"/>
      <c r="W30" s="5"/>
      <c r="X30" s="5"/>
      <c r="Y30" s="5"/>
      <c r="Z30" s="5"/>
      <c r="AA30" s="5"/>
      <c r="AB30" s="5"/>
      <c r="AC30" s="5"/>
      <c r="AD30" s="5"/>
      <c r="AE30" s="5"/>
      <c r="AF30" s="5"/>
      <c r="AG30" s="5"/>
      <c r="AH30" s="5"/>
      <c r="AI30" s="246"/>
    </row>
    <row r="31" spans="2:35" ht="35.1" customHeight="1" x14ac:dyDescent="0.25">
      <c r="B31" s="753" t="s">
        <v>15</v>
      </c>
      <c r="D31" s="750" t="s">
        <v>8</v>
      </c>
      <c r="E31" s="750" t="s">
        <v>132</v>
      </c>
      <c r="F31" s="753" t="s">
        <v>410</v>
      </c>
      <c r="H31" s="756" t="s">
        <v>129</v>
      </c>
      <c r="I31" s="10"/>
      <c r="J31" s="756">
        <v>30</v>
      </c>
      <c r="L31" s="4">
        <v>2018</v>
      </c>
      <c r="N31" s="326">
        <v>19415334</v>
      </c>
      <c r="O31" s="761">
        <v>215000000</v>
      </c>
      <c r="P31" s="605">
        <v>9.0303879069767445E-2</v>
      </c>
      <c r="Q31" s="366">
        <v>1</v>
      </c>
      <c r="S31" s="722"/>
      <c r="T31" s="60">
        <v>2018</v>
      </c>
      <c r="U31" s="75"/>
      <c r="V31" s="38"/>
      <c r="W31" s="259">
        <v>8975200</v>
      </c>
      <c r="X31" s="259">
        <v>1077024</v>
      </c>
      <c r="Y31" s="38"/>
      <c r="Z31" s="38"/>
      <c r="AA31" s="38">
        <v>6.2</v>
      </c>
      <c r="AB31" s="259">
        <v>6843312</v>
      </c>
      <c r="AC31" s="266"/>
      <c r="AD31" s="38"/>
      <c r="AE31" s="38"/>
      <c r="AF31" s="38"/>
      <c r="AG31" s="266"/>
      <c r="AH31" s="464">
        <v>13.08</v>
      </c>
      <c r="AI31" s="732" t="s">
        <v>136</v>
      </c>
    </row>
    <row r="32" spans="2:35" ht="35.1" customHeight="1" x14ac:dyDescent="0.25">
      <c r="B32" s="754"/>
      <c r="D32" s="751"/>
      <c r="E32" s="751"/>
      <c r="F32" s="754"/>
      <c r="H32" s="757"/>
      <c r="I32" s="10"/>
      <c r="J32" s="757"/>
      <c r="L32" s="12">
        <v>2019</v>
      </c>
      <c r="N32" s="327">
        <v>19940859</v>
      </c>
      <c r="O32" s="762"/>
      <c r="P32" s="606">
        <v>9.2748181395348836E-2</v>
      </c>
      <c r="Q32" s="367">
        <v>1</v>
      </c>
      <c r="S32" s="722"/>
      <c r="T32" s="62">
        <v>2019</v>
      </c>
      <c r="U32" s="76"/>
      <c r="V32" s="37"/>
      <c r="W32" s="260">
        <v>8180300</v>
      </c>
      <c r="X32" s="260">
        <v>1063437</v>
      </c>
      <c r="Y32" s="37"/>
      <c r="Z32" s="37"/>
      <c r="AA32" s="37">
        <v>6.2</v>
      </c>
      <c r="AB32" s="260">
        <v>7413588</v>
      </c>
      <c r="AC32" s="267"/>
      <c r="AD32" s="37"/>
      <c r="AE32" s="37"/>
      <c r="AF32" s="37"/>
      <c r="AG32" s="267"/>
      <c r="AH32" s="465">
        <v>13.08</v>
      </c>
      <c r="AI32" s="733"/>
    </row>
    <row r="33" spans="2:35" ht="35.1" customHeight="1" thickBot="1" x14ac:dyDescent="0.3">
      <c r="B33" s="755"/>
      <c r="D33" s="752"/>
      <c r="E33" s="752"/>
      <c r="F33" s="755"/>
      <c r="H33" s="758"/>
      <c r="I33" s="10"/>
      <c r="J33" s="758"/>
      <c r="L33" s="11">
        <v>2020</v>
      </c>
      <c r="N33" s="387">
        <v>5540480</v>
      </c>
      <c r="O33" s="763"/>
      <c r="P33" s="607">
        <v>2.576967441860465E-2</v>
      </c>
      <c r="Q33" s="256">
        <v>1</v>
      </c>
      <c r="S33" s="722"/>
      <c r="T33" s="394">
        <v>2020</v>
      </c>
      <c r="U33" s="77"/>
      <c r="V33" s="39"/>
      <c r="W33" s="390">
        <v>0</v>
      </c>
      <c r="X33" s="230">
        <v>794390</v>
      </c>
      <c r="Y33" s="39"/>
      <c r="Z33" s="39"/>
      <c r="AA33" s="39">
        <v>6.2</v>
      </c>
      <c r="AB33" s="390">
        <v>0</v>
      </c>
      <c r="AC33" s="391"/>
      <c r="AD33" s="39"/>
      <c r="AE33" s="39"/>
      <c r="AF33" s="39"/>
      <c r="AG33" s="391"/>
      <c r="AH33" s="466">
        <v>13.08</v>
      </c>
      <c r="AI33" s="734"/>
    </row>
    <row r="34" spans="2:35" ht="21.75" thickBot="1" x14ac:dyDescent="0.3">
      <c r="B34" s="7"/>
      <c r="D34" s="7"/>
      <c r="E34" s="7"/>
      <c r="F34" s="40"/>
      <c r="H34" s="40"/>
      <c r="I34" s="10"/>
      <c r="J34" s="40"/>
      <c r="L34" s="5"/>
      <c r="N34" s="386">
        <v>44896673</v>
      </c>
      <c r="O34" s="328"/>
      <c r="P34" s="608">
        <v>0.20882173488372094</v>
      </c>
      <c r="Q34" s="255"/>
      <c r="S34" s="722"/>
      <c r="T34" s="16"/>
      <c r="U34" s="5"/>
      <c r="V34" s="5"/>
      <c r="W34" s="5"/>
      <c r="X34" s="5"/>
      <c r="Y34" s="5"/>
      <c r="Z34" s="5"/>
      <c r="AA34" s="265"/>
      <c r="AC34" s="5"/>
      <c r="AI34" s="312"/>
    </row>
    <row r="35" spans="2:35" ht="21.75" thickBot="1" x14ac:dyDescent="0.3">
      <c r="B35" s="41"/>
      <c r="D35" s="7"/>
      <c r="E35" s="7"/>
      <c r="F35" s="6"/>
      <c r="H35" s="6"/>
      <c r="I35" s="10"/>
      <c r="J35" s="40"/>
      <c r="L35" s="2"/>
      <c r="N35" s="332"/>
      <c r="O35" s="332"/>
      <c r="P35" s="610"/>
      <c r="S35" s="722"/>
      <c r="T35" s="16"/>
      <c r="W35" s="5"/>
      <c r="X35" s="5"/>
      <c r="Y35" s="5"/>
      <c r="Z35" s="5"/>
      <c r="AA35" s="5"/>
      <c r="AB35" s="5"/>
      <c r="AC35" s="5"/>
      <c r="AD35" s="5"/>
      <c r="AE35" s="5"/>
      <c r="AF35" s="5"/>
      <c r="AG35" s="5"/>
      <c r="AH35" s="5"/>
      <c r="AI35" s="246"/>
    </row>
    <row r="36" spans="2:35" ht="44.45" customHeight="1" x14ac:dyDescent="0.25">
      <c r="B36" s="753" t="s">
        <v>137</v>
      </c>
      <c r="D36" s="750" t="s">
        <v>8</v>
      </c>
      <c r="E36" s="750" t="s">
        <v>132</v>
      </c>
      <c r="F36" s="753" t="s">
        <v>410</v>
      </c>
      <c r="H36" s="756" t="s">
        <v>129</v>
      </c>
      <c r="I36" s="10"/>
      <c r="J36" s="756">
        <v>30</v>
      </c>
      <c r="L36" s="4">
        <v>2018</v>
      </c>
      <c r="N36" s="326">
        <v>16249817</v>
      </c>
      <c r="O36" s="761">
        <v>221000000</v>
      </c>
      <c r="P36" s="605">
        <v>7.3528583710407242E-2</v>
      </c>
      <c r="Q36" s="366">
        <v>1</v>
      </c>
      <c r="S36" s="722"/>
      <c r="T36" s="452">
        <v>2018</v>
      </c>
      <c r="U36" s="75"/>
      <c r="V36" s="38"/>
      <c r="W36" s="38"/>
      <c r="X36" s="38"/>
      <c r="Y36" s="38"/>
      <c r="Z36" s="38"/>
      <c r="AA36" s="467">
        <v>4.2</v>
      </c>
      <c r="AB36" s="268"/>
      <c r="AC36" s="268">
        <v>2450782529</v>
      </c>
      <c r="AD36" s="259">
        <v>600000</v>
      </c>
      <c r="AE36" s="268">
        <v>127448</v>
      </c>
      <c r="AF36" s="259">
        <v>3186200</v>
      </c>
      <c r="AG36" s="38"/>
      <c r="AH36" s="468" t="s">
        <v>138</v>
      </c>
      <c r="AI36" s="735" t="s">
        <v>139</v>
      </c>
    </row>
    <row r="37" spans="2:35" ht="44.45" customHeight="1" x14ac:dyDescent="0.25">
      <c r="B37" s="754"/>
      <c r="D37" s="751"/>
      <c r="E37" s="751"/>
      <c r="F37" s="754"/>
      <c r="H37" s="757"/>
      <c r="I37" s="10"/>
      <c r="J37" s="757"/>
      <c r="L37" s="12">
        <v>2019</v>
      </c>
      <c r="N37" s="327">
        <v>8450377</v>
      </c>
      <c r="O37" s="762"/>
      <c r="P37" s="606">
        <v>3.8237E-2</v>
      </c>
      <c r="Q37" s="367">
        <v>1</v>
      </c>
      <c r="S37" s="722"/>
      <c r="T37" s="453">
        <v>2019</v>
      </c>
      <c r="U37" s="76"/>
      <c r="V37" s="37"/>
      <c r="W37" s="37"/>
      <c r="X37" s="37"/>
      <c r="Y37" s="37"/>
      <c r="Z37" s="37"/>
      <c r="AA37" s="463">
        <v>4.2</v>
      </c>
      <c r="AB37" s="269"/>
      <c r="AC37" s="269">
        <v>2424504550</v>
      </c>
      <c r="AD37" s="260">
        <v>600000</v>
      </c>
      <c r="AE37" s="269">
        <v>133863</v>
      </c>
      <c r="AF37" s="260">
        <v>3346575</v>
      </c>
      <c r="AG37" s="37"/>
      <c r="AH37" s="469" t="s">
        <v>138</v>
      </c>
      <c r="AI37" s="736"/>
    </row>
    <row r="38" spans="2:35" ht="44.45" customHeight="1" thickBot="1" x14ac:dyDescent="0.3">
      <c r="B38" s="755"/>
      <c r="D38" s="752"/>
      <c r="E38" s="752"/>
      <c r="F38" s="755"/>
      <c r="H38" s="758"/>
      <c r="I38" s="10"/>
      <c r="J38" s="758"/>
      <c r="L38" s="11">
        <v>2020</v>
      </c>
      <c r="N38" s="387">
        <v>6887377</v>
      </c>
      <c r="O38" s="763"/>
      <c r="P38" s="607">
        <v>3.1164601809954753E-2</v>
      </c>
      <c r="Q38" s="256">
        <v>1</v>
      </c>
      <c r="S38" s="722"/>
      <c r="T38" s="454">
        <v>2020</v>
      </c>
      <c r="U38" s="77"/>
      <c r="V38" s="39"/>
      <c r="W38" s="39"/>
      <c r="X38" s="39"/>
      <c r="Y38" s="39"/>
      <c r="Z38" s="39"/>
      <c r="AA38" s="470">
        <v>4.2</v>
      </c>
      <c r="AB38" s="392"/>
      <c r="AC38" s="392">
        <v>2753776964</v>
      </c>
      <c r="AD38" s="230">
        <v>600000</v>
      </c>
      <c r="AE38" s="392">
        <v>135207</v>
      </c>
      <c r="AF38" s="230">
        <v>3380175</v>
      </c>
      <c r="AG38" s="39"/>
      <c r="AH38" s="471" t="s">
        <v>138</v>
      </c>
      <c r="AI38" s="737"/>
    </row>
    <row r="39" spans="2:35" ht="21.75" thickBot="1" x14ac:dyDescent="0.3">
      <c r="B39" s="7"/>
      <c r="D39" s="7"/>
      <c r="E39" s="7"/>
      <c r="F39" s="40"/>
      <c r="H39" s="40"/>
      <c r="I39" s="10"/>
      <c r="J39" s="40"/>
      <c r="L39" s="5"/>
      <c r="N39" s="386">
        <v>31587571</v>
      </c>
      <c r="O39" s="328"/>
      <c r="P39" s="608">
        <v>0.14293018552036199</v>
      </c>
      <c r="Q39" s="255"/>
      <c r="S39" s="722"/>
      <c r="T39" s="16"/>
      <c r="U39" s="5"/>
      <c r="V39" s="5"/>
      <c r="W39" s="5"/>
      <c r="X39" s="5"/>
      <c r="Y39" s="5"/>
      <c r="Z39" s="5"/>
      <c r="AA39" s="265"/>
      <c r="AC39" s="5"/>
      <c r="AI39" s="312"/>
    </row>
    <row r="40" spans="2:35" ht="21.75" thickBot="1" x14ac:dyDescent="0.3">
      <c r="B40" s="41"/>
      <c r="D40" s="41"/>
      <c r="E40" s="41"/>
      <c r="I40" s="10"/>
      <c r="L40" s="2"/>
      <c r="N40" s="332"/>
      <c r="O40" s="332"/>
      <c r="P40" s="610"/>
      <c r="S40" s="722"/>
      <c r="T40" s="16"/>
      <c r="W40" s="5"/>
      <c r="X40" s="5"/>
      <c r="Y40" s="5"/>
      <c r="Z40" s="5"/>
      <c r="AA40" s="5"/>
      <c r="AB40" s="5"/>
      <c r="AC40" s="5"/>
      <c r="AD40" s="5"/>
      <c r="AE40" s="5"/>
      <c r="AF40" s="5"/>
      <c r="AG40" s="5"/>
      <c r="AH40" s="5"/>
      <c r="AI40" s="246"/>
    </row>
    <row r="41" spans="2:35" ht="54.95" customHeight="1" x14ac:dyDescent="0.25">
      <c r="B41" s="753" t="s">
        <v>17</v>
      </c>
      <c r="D41" s="750" t="s">
        <v>8</v>
      </c>
      <c r="E41" s="750" t="s">
        <v>132</v>
      </c>
      <c r="F41" s="753" t="s">
        <v>410</v>
      </c>
      <c r="H41" s="756" t="s">
        <v>129</v>
      </c>
      <c r="I41" s="10"/>
      <c r="J41" s="756">
        <v>30</v>
      </c>
      <c r="L41" s="4">
        <v>2018</v>
      </c>
      <c r="N41" s="326">
        <v>1276340</v>
      </c>
      <c r="O41" s="761">
        <v>107500000</v>
      </c>
      <c r="P41" s="605">
        <v>1.187293023255814E-2</v>
      </c>
      <c r="Q41" s="366">
        <v>1</v>
      </c>
      <c r="S41" s="722"/>
      <c r="T41" s="452">
        <v>2018</v>
      </c>
      <c r="U41" s="75"/>
      <c r="V41" s="38"/>
      <c r="W41" s="38"/>
      <c r="X41" s="38"/>
      <c r="Y41" s="473">
        <v>432640</v>
      </c>
      <c r="Z41" s="447">
        <v>26280</v>
      </c>
      <c r="AA41" s="38"/>
      <c r="AB41" s="38"/>
      <c r="AC41" s="38"/>
      <c r="AD41" s="38"/>
      <c r="AE41" s="38"/>
      <c r="AF41" s="38"/>
      <c r="AG41" s="38"/>
      <c r="AH41" s="457">
        <v>1.2201</v>
      </c>
      <c r="AI41" s="732" t="s">
        <v>140</v>
      </c>
    </row>
    <row r="42" spans="2:35" ht="54.95" customHeight="1" x14ac:dyDescent="0.25">
      <c r="B42" s="754"/>
      <c r="D42" s="751"/>
      <c r="E42" s="751"/>
      <c r="F42" s="754"/>
      <c r="H42" s="757"/>
      <c r="I42" s="10"/>
      <c r="J42" s="757"/>
      <c r="L42" s="12">
        <v>2019</v>
      </c>
      <c r="N42" s="327">
        <v>9023571</v>
      </c>
      <c r="O42" s="762"/>
      <c r="P42" s="606">
        <v>8.3940195348837204E-2</v>
      </c>
      <c r="Q42" s="367">
        <v>1</v>
      </c>
      <c r="S42" s="722"/>
      <c r="T42" s="453">
        <v>2019</v>
      </c>
      <c r="U42" s="76"/>
      <c r="V42" s="37"/>
      <c r="W42" s="37"/>
      <c r="X42" s="37"/>
      <c r="Y42" s="472">
        <v>432640</v>
      </c>
      <c r="Z42" s="449">
        <v>26280</v>
      </c>
      <c r="AA42" s="37"/>
      <c r="AB42" s="37"/>
      <c r="AC42" s="37"/>
      <c r="AD42" s="37"/>
      <c r="AE42" s="37"/>
      <c r="AF42" s="37"/>
      <c r="AG42" s="37"/>
      <c r="AH42" s="458">
        <v>1.2201</v>
      </c>
      <c r="AI42" s="733"/>
    </row>
    <row r="43" spans="2:35" ht="54.95" customHeight="1" thickBot="1" x14ac:dyDescent="0.3">
      <c r="B43" s="755"/>
      <c r="D43" s="752"/>
      <c r="E43" s="752"/>
      <c r="F43" s="755"/>
      <c r="H43" s="758"/>
      <c r="I43" s="10"/>
      <c r="J43" s="758"/>
      <c r="L43" s="11">
        <v>2020</v>
      </c>
      <c r="N43" s="387">
        <v>18885684</v>
      </c>
      <c r="O43" s="763"/>
      <c r="P43" s="607">
        <v>0.17568078139534885</v>
      </c>
      <c r="Q43" s="256">
        <v>1</v>
      </c>
      <c r="S43" s="723"/>
      <c r="T43" s="454">
        <v>2020</v>
      </c>
      <c r="U43" s="77"/>
      <c r="V43" s="39"/>
      <c r="W43" s="39"/>
      <c r="X43" s="39"/>
      <c r="Y43" s="474">
        <v>432640</v>
      </c>
      <c r="Z43" s="261">
        <v>26280</v>
      </c>
      <c r="AA43" s="39"/>
      <c r="AB43" s="39"/>
      <c r="AC43" s="39"/>
      <c r="AD43" s="39"/>
      <c r="AE43" s="39"/>
      <c r="AF43" s="39"/>
      <c r="AG43" s="39"/>
      <c r="AH43" s="459">
        <v>1.2201</v>
      </c>
      <c r="AI43" s="734"/>
    </row>
    <row r="44" spans="2:35" ht="21.75" thickBot="1" x14ac:dyDescent="0.3">
      <c r="B44" s="7"/>
      <c r="D44" s="7"/>
      <c r="E44" s="7"/>
      <c r="F44" s="40"/>
      <c r="H44" s="40"/>
      <c r="I44" s="10"/>
      <c r="J44" s="40"/>
      <c r="L44" s="5"/>
      <c r="N44" s="386">
        <v>29185595</v>
      </c>
      <c r="O44" s="328"/>
      <c r="P44" s="608">
        <v>0.27149390697674419</v>
      </c>
      <c r="Q44" s="255"/>
    </row>
    <row r="45" spans="2:35" ht="21" x14ac:dyDescent="0.25">
      <c r="B45" s="7"/>
      <c r="D45" s="40"/>
      <c r="E45" s="40"/>
      <c r="F45" s="40"/>
      <c r="H45" s="40"/>
      <c r="I45" s="10"/>
      <c r="J45" s="5"/>
      <c r="K45" s="5"/>
      <c r="L45" s="5"/>
      <c r="M45" s="5"/>
      <c r="N45" s="331"/>
      <c r="O45" s="331"/>
      <c r="P45" s="295"/>
      <c r="Q45" s="5"/>
      <c r="R45" s="5"/>
    </row>
    <row r="46" spans="2:35" ht="21" x14ac:dyDescent="0.25">
      <c r="B46" s="7"/>
      <c r="D46" s="40"/>
      <c r="E46" s="40"/>
      <c r="F46" s="40"/>
      <c r="H46" s="40"/>
      <c r="I46" s="10"/>
      <c r="J46" s="5"/>
      <c r="K46" s="5"/>
      <c r="L46" s="5"/>
      <c r="M46" s="5"/>
      <c r="N46" s="331"/>
      <c r="O46" s="331"/>
      <c r="P46" s="295"/>
      <c r="Q46" s="5"/>
      <c r="R46" s="5"/>
    </row>
    <row r="47" spans="2:35" ht="21" x14ac:dyDescent="0.25">
      <c r="B47" s="7"/>
      <c r="D47" s="40"/>
      <c r="E47" s="40"/>
      <c r="F47" s="40"/>
      <c r="H47" s="40"/>
      <c r="I47" s="10"/>
      <c r="J47" s="40"/>
      <c r="K47" s="5"/>
      <c r="L47" s="5"/>
      <c r="M47" s="5"/>
      <c r="N47" s="5"/>
      <c r="O47" s="279"/>
      <c r="P47" s="295"/>
      <c r="Q47" s="5"/>
      <c r="R47" s="5"/>
    </row>
    <row r="48" spans="2:35" ht="123" customHeight="1" x14ac:dyDescent="0.25">
      <c r="O48" s="1"/>
      <c r="P48" s="1"/>
    </row>
  </sheetData>
  <mergeCells count="79">
    <mergeCell ref="D6:F6"/>
    <mergeCell ref="N6:Q6"/>
    <mergeCell ref="U6:Z6"/>
    <mergeCell ref="B7:B9"/>
    <mergeCell ref="D7:D9"/>
    <mergeCell ref="E7:E9"/>
    <mergeCell ref="F7:F9"/>
    <mergeCell ref="H7:H9"/>
    <mergeCell ref="J7:J9"/>
    <mergeCell ref="S7:S8"/>
    <mergeCell ref="Q7:Q9"/>
    <mergeCell ref="U7:V7"/>
    <mergeCell ref="T6:T9"/>
    <mergeCell ref="B11:B13"/>
    <mergeCell ref="D11:D13"/>
    <mergeCell ref="E11:E13"/>
    <mergeCell ref="F11:F13"/>
    <mergeCell ref="H11:H13"/>
    <mergeCell ref="O11:O13"/>
    <mergeCell ref="L7:L9"/>
    <mergeCell ref="N7:N9"/>
    <mergeCell ref="O7:O9"/>
    <mergeCell ref="P7:P9"/>
    <mergeCell ref="B16:B18"/>
    <mergeCell ref="D16:D18"/>
    <mergeCell ref="E16:E18"/>
    <mergeCell ref="F16:F18"/>
    <mergeCell ref="H16:H18"/>
    <mergeCell ref="B41:B43"/>
    <mergeCell ref="J26:J28"/>
    <mergeCell ref="O26:O28"/>
    <mergeCell ref="B21:B23"/>
    <mergeCell ref="D21:D23"/>
    <mergeCell ref="E21:E23"/>
    <mergeCell ref="F21:F23"/>
    <mergeCell ref="H21:H23"/>
    <mergeCell ref="J21:J23"/>
    <mergeCell ref="B26:B28"/>
    <mergeCell ref="D26:D28"/>
    <mergeCell ref="E26:E28"/>
    <mergeCell ref="F26:F28"/>
    <mergeCell ref="H26:H28"/>
    <mergeCell ref="B31:B33"/>
    <mergeCell ref="D31:D33"/>
    <mergeCell ref="F31:F33"/>
    <mergeCell ref="H31:H33"/>
    <mergeCell ref="B36:B38"/>
    <mergeCell ref="D36:D38"/>
    <mergeCell ref="E36:E38"/>
    <mergeCell ref="F36:F38"/>
    <mergeCell ref="H36:H38"/>
    <mergeCell ref="D41:D43"/>
    <mergeCell ref="E41:E43"/>
    <mergeCell ref="F41:F43"/>
    <mergeCell ref="H41:H43"/>
    <mergeCell ref="S11:S43"/>
    <mergeCell ref="O41:O43"/>
    <mergeCell ref="O21:O23"/>
    <mergeCell ref="J41:J43"/>
    <mergeCell ref="O31:O33"/>
    <mergeCell ref="J36:J38"/>
    <mergeCell ref="O36:O38"/>
    <mergeCell ref="J31:J33"/>
    <mergeCell ref="J16:J18"/>
    <mergeCell ref="O16:O18"/>
    <mergeCell ref="J11:J13"/>
    <mergeCell ref="E31:E33"/>
    <mergeCell ref="S5:AI5"/>
    <mergeCell ref="AI11:AI13"/>
    <mergeCell ref="AI16:AI18"/>
    <mergeCell ref="AI41:AI43"/>
    <mergeCell ref="AI36:AI38"/>
    <mergeCell ref="AI31:AI33"/>
    <mergeCell ref="AI26:AI28"/>
    <mergeCell ref="AI21:AI23"/>
    <mergeCell ref="AA6:AG6"/>
    <mergeCell ref="AI6:AI9"/>
    <mergeCell ref="W7:Z7"/>
    <mergeCell ref="AD7:AF7"/>
  </mergeCells>
  <pageMargins left="0.70866141732283472" right="0.70866141732283472" top="0.74803149606299213" bottom="0.74803149606299213" header="0.31496062992125984" footer="0.31496062992125984"/>
  <pageSetup paperSize="8" scale="35" orientation="landscape" r:id="rId1"/>
  <colBreaks count="1" manualBreakCount="1">
    <brk id="36" max="43"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39997558519241921"/>
  </sheetPr>
  <dimension ref="A1:BC208"/>
  <sheetViews>
    <sheetView topLeftCell="I16" zoomScale="85" zoomScaleNormal="85" workbookViewId="0">
      <selection activeCell="N21" sqref="N21:N23"/>
    </sheetView>
  </sheetViews>
  <sheetFormatPr defaultColWidth="0" defaultRowHeight="15" zeroHeight="1" x14ac:dyDescent="0.25"/>
  <cols>
    <col min="1" max="1" width="2" style="1" customWidth="1"/>
    <col min="2" max="2" width="37.42578125" customWidth="1"/>
    <col min="3" max="3" width="1.42578125" style="1" customWidth="1"/>
    <col min="4" max="4" width="17.5703125" customWidth="1"/>
    <col min="5" max="5" width="22" customWidth="1"/>
    <col min="6" max="6" width="17.5703125" customWidth="1"/>
    <col min="7" max="7" width="1.42578125" style="1" customWidth="1"/>
    <col min="8" max="8" width="11.5703125" customWidth="1"/>
    <col min="9" max="9" width="1.42578125" style="1" customWidth="1"/>
    <col min="10" max="10" width="10.5703125" customWidth="1"/>
    <col min="11" max="11" width="1.5703125" style="1" customWidth="1"/>
    <col min="12" max="12" width="10.85546875" customWidth="1"/>
    <col min="13" max="13" width="1.5703125" style="1" customWidth="1"/>
    <col min="14" max="14" width="13.42578125" customWidth="1"/>
    <col min="15" max="15" width="13.85546875" customWidth="1"/>
    <col min="16" max="16" width="14.5703125" style="48" customWidth="1"/>
    <col min="17" max="17" width="9.85546875" style="48" customWidth="1"/>
    <col min="18" max="18" width="1.5703125" style="41" customWidth="1"/>
    <col min="19" max="19" width="19.5703125" style="48" customWidth="1"/>
    <col min="20" max="20" width="8.42578125" style="1" customWidth="1"/>
    <col min="21" max="21" width="15.85546875" customWidth="1"/>
    <col min="22" max="22" width="15.5703125" customWidth="1"/>
    <col min="23" max="23" width="19.42578125" customWidth="1"/>
    <col min="24" max="24" width="23.5703125" customWidth="1"/>
    <col min="25" max="25" width="16.42578125" customWidth="1"/>
    <col min="26" max="26" width="20.5703125" customWidth="1"/>
    <col min="27" max="27" width="17.42578125" customWidth="1"/>
    <col min="28" max="28" width="21.5703125" customWidth="1"/>
    <col min="29" max="29" width="12.140625" customWidth="1"/>
    <col min="30" max="30" width="18.85546875" customWidth="1"/>
    <col min="31" max="31" width="20.5703125" customWidth="1"/>
    <col min="32" max="32" width="18.5703125" customWidth="1"/>
    <col min="33" max="33" width="78.5703125" customWidth="1"/>
    <col min="34" max="34" width="2.85546875" customWidth="1"/>
    <col min="35" max="35" width="45.5703125" customWidth="1"/>
    <col min="36" max="36" width="17.42578125" customWidth="1"/>
    <col min="37" max="37" width="16.42578125" customWidth="1"/>
    <col min="38" max="38" width="18.5703125" hidden="1" customWidth="1"/>
    <col min="39" max="39" width="9.42578125" hidden="1" customWidth="1"/>
    <col min="40" max="40" width="22.42578125" hidden="1" customWidth="1"/>
    <col min="41" max="55" width="0" hidden="1" customWidth="1"/>
    <col min="56" max="16384" width="9.42578125" hidden="1"/>
  </cols>
  <sheetData>
    <row r="1" spans="1:55" s="1" customFormat="1" ht="15.75" x14ac:dyDescent="0.25">
      <c r="B1" s="51"/>
      <c r="P1" s="41"/>
      <c r="Q1" s="41"/>
      <c r="R1" s="41"/>
      <c r="S1" s="41"/>
    </row>
    <row r="2" spans="1:55" s="1" customFormat="1" ht="33.75" x14ac:dyDescent="0.5">
      <c r="B2" s="52" t="s">
        <v>141</v>
      </c>
      <c r="P2" s="41"/>
      <c r="Q2" s="41"/>
      <c r="R2" s="41"/>
      <c r="S2" s="314" t="s">
        <v>81</v>
      </c>
      <c r="T2" s="315"/>
      <c r="U2" s="97"/>
      <c r="V2" s="218"/>
      <c r="AF2" s="8"/>
    </row>
    <row r="3" spans="1:55" s="1" customFormat="1" ht="21" customHeight="1" x14ac:dyDescent="0.35">
      <c r="B3" s="53" t="s">
        <v>142</v>
      </c>
      <c r="P3" s="41"/>
      <c r="Q3" s="41"/>
      <c r="R3" s="41"/>
      <c r="S3" s="618" t="s">
        <v>83</v>
      </c>
      <c r="T3" s="619"/>
      <c r="U3" s="620" t="s">
        <v>84</v>
      </c>
      <c r="V3" s="317"/>
    </row>
    <row r="4" spans="1:55" s="78" customFormat="1" ht="80.25" customHeight="1" x14ac:dyDescent="0.25">
      <c r="B4" s="79" t="s">
        <v>143</v>
      </c>
      <c r="P4" s="80"/>
      <c r="Q4" s="80"/>
      <c r="R4" s="80"/>
      <c r="S4" s="10"/>
      <c r="T4" s="10"/>
      <c r="U4" s="10"/>
      <c r="V4" s="10"/>
      <c r="W4" s="1"/>
      <c r="X4" s="1"/>
      <c r="Y4" s="1"/>
      <c r="Z4" s="1"/>
      <c r="AA4" s="1"/>
      <c r="AB4" s="1"/>
      <c r="AC4" s="1"/>
      <c r="AD4" s="1"/>
      <c r="AE4" s="1"/>
      <c r="AF4" s="1"/>
      <c r="AG4" s="1"/>
      <c r="AH4" s="1"/>
    </row>
    <row r="5" spans="1:55" s="1" customFormat="1" ht="18" customHeight="1" thickBot="1" x14ac:dyDescent="0.4">
      <c r="B5" s="53"/>
      <c r="P5" s="41"/>
      <c r="Q5" s="41"/>
      <c r="R5" s="41"/>
      <c r="S5" s="803" t="s">
        <v>86</v>
      </c>
      <c r="T5" s="803"/>
      <c r="U5" s="803"/>
      <c r="V5" s="803"/>
      <c r="W5" s="803"/>
      <c r="X5" s="803"/>
      <c r="Y5" s="803"/>
      <c r="Z5" s="803"/>
      <c r="AA5" s="803"/>
      <c r="AB5" s="803"/>
      <c r="AC5" s="803"/>
      <c r="AD5" s="803"/>
      <c r="AE5" s="803"/>
      <c r="AF5" s="803"/>
      <c r="AG5" s="803"/>
    </row>
    <row r="6" spans="1:55" s="305" customFormat="1" ht="95.45" customHeight="1" thickBot="1" x14ac:dyDescent="0.3">
      <c r="A6" s="67"/>
      <c r="B6" s="270" t="s">
        <v>2</v>
      </c>
      <c r="C6" s="83"/>
      <c r="D6" s="776" t="s">
        <v>1</v>
      </c>
      <c r="E6" s="777"/>
      <c r="F6" s="778"/>
      <c r="G6" s="83"/>
      <c r="H6" s="304" t="s">
        <v>144</v>
      </c>
      <c r="I6" s="83"/>
      <c r="J6" s="303" t="s">
        <v>88</v>
      </c>
      <c r="K6" s="84"/>
      <c r="L6" s="301" t="s">
        <v>3</v>
      </c>
      <c r="M6" s="85"/>
      <c r="N6" s="810" t="s">
        <v>89</v>
      </c>
      <c r="O6" s="811"/>
      <c r="P6" s="811"/>
      <c r="Q6" s="812"/>
      <c r="R6" s="253"/>
      <c r="S6" s="257" t="s">
        <v>90</v>
      </c>
      <c r="T6" s="794" t="s">
        <v>91</v>
      </c>
      <c r="U6" s="871" t="s">
        <v>145</v>
      </c>
      <c r="V6" s="871"/>
      <c r="W6" s="871"/>
      <c r="X6" s="871"/>
      <c r="Y6" s="871"/>
      <c r="Z6" s="871"/>
      <c r="AA6" s="871"/>
      <c r="AB6" s="741"/>
      <c r="AC6" s="813" t="s">
        <v>146</v>
      </c>
      <c r="AD6" s="815"/>
      <c r="AE6" s="814" t="s">
        <v>147</v>
      </c>
      <c r="AF6" s="814"/>
      <c r="AG6" s="855" t="s">
        <v>148</v>
      </c>
      <c r="AH6" s="1"/>
      <c r="AI6" s="67"/>
      <c r="AJ6" s="67"/>
      <c r="AK6" s="67"/>
      <c r="AL6" s="67"/>
      <c r="AM6" s="67"/>
      <c r="AN6" s="67"/>
      <c r="AO6" s="67"/>
      <c r="AP6" s="67"/>
      <c r="AQ6" s="67"/>
      <c r="AR6" s="67"/>
      <c r="AS6" s="67"/>
      <c r="AT6" s="67"/>
      <c r="AU6" s="67"/>
      <c r="AV6" s="67"/>
      <c r="AW6" s="67"/>
      <c r="AX6" s="67"/>
      <c r="AY6" s="67"/>
      <c r="AZ6" s="67"/>
      <c r="BA6" s="67"/>
      <c r="BB6" s="67"/>
      <c r="BC6" s="67"/>
    </row>
    <row r="7" spans="1:55" s="68" customFormat="1" ht="97.5" customHeight="1" x14ac:dyDescent="0.25">
      <c r="A7" s="66"/>
      <c r="B7" s="821" t="s">
        <v>6</v>
      </c>
      <c r="C7" s="83"/>
      <c r="D7" s="800" t="s">
        <v>4</v>
      </c>
      <c r="E7" s="800" t="s">
        <v>5</v>
      </c>
      <c r="F7" s="785" t="s">
        <v>96</v>
      </c>
      <c r="G7" s="83"/>
      <c r="H7" s="818" t="s">
        <v>97</v>
      </c>
      <c r="I7" s="83"/>
      <c r="J7" s="818" t="s">
        <v>98</v>
      </c>
      <c r="K7" s="84"/>
      <c r="L7" s="807" t="s">
        <v>91</v>
      </c>
      <c r="M7" s="85"/>
      <c r="N7" s="804" t="s">
        <v>99</v>
      </c>
      <c r="O7" s="804" t="s">
        <v>100</v>
      </c>
      <c r="P7" s="804" t="s">
        <v>101</v>
      </c>
      <c r="Q7" s="804" t="s">
        <v>102</v>
      </c>
      <c r="R7" s="253"/>
      <c r="S7" s="870" t="s">
        <v>103</v>
      </c>
      <c r="T7" s="795"/>
      <c r="U7" s="813" t="s">
        <v>149</v>
      </c>
      <c r="V7" s="814"/>
      <c r="W7" s="814"/>
      <c r="X7" s="814"/>
      <c r="Y7" s="815"/>
      <c r="Z7" s="813" t="s">
        <v>150</v>
      </c>
      <c r="AA7" s="814"/>
      <c r="AB7" s="815"/>
      <c r="AC7" s="816" t="s">
        <v>151</v>
      </c>
      <c r="AD7" s="817"/>
      <c r="AE7" s="694" t="s">
        <v>152</v>
      </c>
      <c r="AF7" s="694" t="s">
        <v>153</v>
      </c>
      <c r="AG7" s="856"/>
      <c r="AH7" s="1"/>
      <c r="AI7" s="66"/>
      <c r="AJ7" s="66"/>
      <c r="AK7" s="66"/>
      <c r="AL7" s="66"/>
      <c r="AM7" s="66"/>
      <c r="AN7" s="66"/>
      <c r="AO7" s="66"/>
      <c r="AP7" s="66"/>
      <c r="AQ7" s="66"/>
      <c r="AR7" s="66"/>
      <c r="AS7" s="66"/>
      <c r="AT7" s="66"/>
      <c r="AU7" s="66"/>
      <c r="AV7" s="66"/>
      <c r="AW7" s="66"/>
      <c r="AX7" s="66"/>
      <c r="AY7" s="66"/>
      <c r="AZ7" s="66"/>
      <c r="BA7" s="66"/>
      <c r="BB7" s="66"/>
      <c r="BC7" s="66"/>
    </row>
    <row r="8" spans="1:55" s="68" customFormat="1" ht="90" x14ac:dyDescent="0.25">
      <c r="A8" s="66"/>
      <c r="B8" s="822"/>
      <c r="C8" s="91">
        <v>2018</v>
      </c>
      <c r="D8" s="801"/>
      <c r="E8" s="801"/>
      <c r="F8" s="786"/>
      <c r="G8" s="91"/>
      <c r="H8" s="819"/>
      <c r="I8" s="91"/>
      <c r="J8" s="819"/>
      <c r="K8" s="84"/>
      <c r="L8" s="808"/>
      <c r="M8" s="91"/>
      <c r="N8" s="805"/>
      <c r="O8" s="805"/>
      <c r="P8" s="805"/>
      <c r="Q8" s="805"/>
      <c r="R8" s="16"/>
      <c r="S8" s="870"/>
      <c r="T8" s="795"/>
      <c r="U8" s="243" t="s">
        <v>154</v>
      </c>
      <c r="V8" s="243" t="s">
        <v>155</v>
      </c>
      <c r="W8" s="243" t="s">
        <v>156</v>
      </c>
      <c r="X8" s="252" t="s">
        <v>157</v>
      </c>
      <c r="Y8" s="252" t="s">
        <v>158</v>
      </c>
      <c r="Z8" s="243" t="s">
        <v>159</v>
      </c>
      <c r="AA8" s="243" t="s">
        <v>160</v>
      </c>
      <c r="AB8" s="243" t="s">
        <v>161</v>
      </c>
      <c r="AC8" s="243" t="s">
        <v>162</v>
      </c>
      <c r="AD8" s="243" t="s">
        <v>163</v>
      </c>
      <c r="AE8" s="239" t="s">
        <v>164</v>
      </c>
      <c r="AF8" s="251" t="s">
        <v>165</v>
      </c>
      <c r="AG8" s="856"/>
      <c r="AH8" s="1"/>
      <c r="AI8" s="66"/>
      <c r="AJ8" s="66"/>
      <c r="AK8" s="66"/>
      <c r="AL8" s="66"/>
      <c r="AM8" s="66"/>
      <c r="AN8" s="66"/>
      <c r="AO8" s="66"/>
      <c r="AP8" s="66"/>
      <c r="AQ8" s="66"/>
      <c r="AR8" s="66"/>
      <c r="AS8" s="66"/>
      <c r="AT8" s="66"/>
      <c r="AU8" s="66"/>
      <c r="AV8" s="66"/>
      <c r="AW8" s="66"/>
      <c r="AX8" s="66"/>
      <c r="AY8" s="66"/>
      <c r="AZ8" s="66"/>
      <c r="BA8" s="66"/>
      <c r="BB8" s="66"/>
      <c r="BC8" s="66"/>
    </row>
    <row r="9" spans="1:55" s="69" customFormat="1" ht="30.75" thickBot="1" x14ac:dyDescent="0.3">
      <c r="A9" s="6"/>
      <c r="B9" s="823"/>
      <c r="C9" s="91"/>
      <c r="D9" s="802"/>
      <c r="E9" s="802"/>
      <c r="F9" s="787"/>
      <c r="G9" s="91"/>
      <c r="H9" s="820"/>
      <c r="I9" s="91"/>
      <c r="J9" s="820"/>
      <c r="K9" s="84"/>
      <c r="L9" s="809"/>
      <c r="M9" s="91"/>
      <c r="N9" s="806"/>
      <c r="O9" s="806"/>
      <c r="P9" s="806"/>
      <c r="Q9" s="806"/>
      <c r="R9" s="16"/>
      <c r="S9" s="431" t="s">
        <v>245</v>
      </c>
      <c r="T9" s="796"/>
      <c r="U9" s="238" t="s">
        <v>126</v>
      </c>
      <c r="V9" s="238" t="s">
        <v>126</v>
      </c>
      <c r="W9" s="238" t="s">
        <v>125</v>
      </c>
      <c r="X9" s="238" t="s">
        <v>125</v>
      </c>
      <c r="Y9" s="237" t="s">
        <v>125</v>
      </c>
      <c r="Z9" s="238" t="s">
        <v>126</v>
      </c>
      <c r="AA9" s="238" t="s">
        <v>126</v>
      </c>
      <c r="AB9" s="238" t="s">
        <v>125</v>
      </c>
      <c r="AC9" s="238" t="s">
        <v>126</v>
      </c>
      <c r="AD9" s="238" t="s">
        <v>126</v>
      </c>
      <c r="AE9" s="237" t="s">
        <v>125</v>
      </c>
      <c r="AF9" s="238" t="s">
        <v>125</v>
      </c>
      <c r="AG9" s="857"/>
      <c r="AH9" s="5"/>
      <c r="AI9" s="6"/>
      <c r="AJ9" s="6"/>
      <c r="AK9" s="6"/>
      <c r="AL9" s="6"/>
      <c r="AM9" s="6"/>
      <c r="AN9" s="6"/>
      <c r="AO9" s="6"/>
      <c r="AP9" s="6"/>
      <c r="AQ9" s="6"/>
      <c r="AR9" s="6"/>
      <c r="AS9" s="6"/>
      <c r="AT9" s="6"/>
      <c r="AU9" s="6"/>
      <c r="AV9" s="6"/>
      <c r="AW9" s="6"/>
      <c r="AX9" s="6"/>
      <c r="AY9" s="6"/>
      <c r="AZ9" s="6"/>
      <c r="BA9" s="6"/>
      <c r="BB9" s="6"/>
      <c r="BC9" s="6"/>
    </row>
    <row r="10" spans="1:55" s="5" customFormat="1" ht="14.45" customHeight="1" thickBot="1" x14ac:dyDescent="0.3">
      <c r="B10" s="59"/>
      <c r="C10" s="16"/>
      <c r="D10" s="54"/>
      <c r="E10" s="54"/>
      <c r="F10" s="54"/>
      <c r="G10" s="16"/>
      <c r="H10" s="54"/>
      <c r="I10" s="16"/>
      <c r="J10" s="54"/>
      <c r="K10" s="54"/>
      <c r="L10" s="16"/>
      <c r="M10" s="16"/>
      <c r="N10" s="16"/>
      <c r="O10" s="16"/>
      <c r="P10" s="16"/>
      <c r="Q10" s="16"/>
      <c r="R10" s="16"/>
      <c r="S10" s="50"/>
      <c r="T10" s="1"/>
    </row>
    <row r="11" spans="1:55" s="66" customFormat="1" ht="59.45" customHeight="1" x14ac:dyDescent="0.25">
      <c r="B11" s="753" t="s">
        <v>166</v>
      </c>
      <c r="C11" s="56"/>
      <c r="D11" s="797" t="s">
        <v>167</v>
      </c>
      <c r="E11" s="797" t="s">
        <v>168</v>
      </c>
      <c r="F11" s="797" t="s">
        <v>169</v>
      </c>
      <c r="G11" s="56"/>
      <c r="H11" s="824" t="s">
        <v>129</v>
      </c>
      <c r="I11" s="56"/>
      <c r="J11" s="824">
        <v>20</v>
      </c>
      <c r="K11" s="55"/>
      <c r="L11" s="60">
        <v>2018</v>
      </c>
      <c r="M11" s="40"/>
      <c r="N11" s="321">
        <v>3500000</v>
      </c>
      <c r="O11" s="846">
        <v>208400000</v>
      </c>
      <c r="P11" s="695">
        <v>1.6794625719769675E-2</v>
      </c>
      <c r="Q11" s="366">
        <v>1</v>
      </c>
      <c r="R11" s="40"/>
      <c r="S11" s="867" t="s">
        <v>170</v>
      </c>
      <c r="T11" s="452">
        <v>2018</v>
      </c>
      <c r="U11" s="477">
        <v>40150000</v>
      </c>
      <c r="V11" s="478">
        <v>0.34545454545454546</v>
      </c>
      <c r="W11" s="479">
        <v>16210000</v>
      </c>
      <c r="X11" s="837" t="s">
        <v>171</v>
      </c>
      <c r="Y11" s="840"/>
      <c r="Z11" s="479">
        <v>577604.30000000005</v>
      </c>
      <c r="AA11" s="480" t="s">
        <v>172</v>
      </c>
      <c r="AB11" s="479">
        <v>577604.30000000005</v>
      </c>
      <c r="AC11" s="460">
        <v>1</v>
      </c>
      <c r="AD11" s="344">
        <v>40150000</v>
      </c>
      <c r="AE11" s="481" t="s">
        <v>173</v>
      </c>
      <c r="AF11" s="482" t="s">
        <v>173</v>
      </c>
      <c r="AG11" s="852" t="s">
        <v>174</v>
      </c>
      <c r="AI11" s="273"/>
    </row>
    <row r="12" spans="1:55" s="66" customFormat="1" ht="59.45" customHeight="1" x14ac:dyDescent="0.25">
      <c r="B12" s="754"/>
      <c r="C12" s="58"/>
      <c r="D12" s="798"/>
      <c r="E12" s="798"/>
      <c r="F12" s="798"/>
      <c r="G12" s="58"/>
      <c r="H12" s="825"/>
      <c r="I12" s="58"/>
      <c r="J12" s="825"/>
      <c r="K12" s="55"/>
      <c r="L12" s="62">
        <v>2019</v>
      </c>
      <c r="M12" s="40"/>
      <c r="N12" s="322">
        <v>7000000</v>
      </c>
      <c r="O12" s="847"/>
      <c r="P12" s="696">
        <v>3.358925143953935E-2</v>
      </c>
      <c r="Q12" s="367">
        <v>1</v>
      </c>
      <c r="R12" s="40"/>
      <c r="S12" s="868"/>
      <c r="T12" s="453">
        <v>2019</v>
      </c>
      <c r="U12" s="483">
        <v>40150000</v>
      </c>
      <c r="V12" s="484">
        <v>0.34545454545454546</v>
      </c>
      <c r="W12" s="485">
        <v>16210000</v>
      </c>
      <c r="X12" s="838"/>
      <c r="Y12" s="841"/>
      <c r="Z12" s="485">
        <v>577604.30000000005</v>
      </c>
      <c r="AA12" s="475" t="s">
        <v>172</v>
      </c>
      <c r="AB12" s="485">
        <v>577604.30000000005</v>
      </c>
      <c r="AC12" s="461">
        <v>1</v>
      </c>
      <c r="AD12" s="345">
        <v>40150000</v>
      </c>
      <c r="AE12" s="486" t="s">
        <v>173</v>
      </c>
      <c r="AF12" s="487" t="s">
        <v>173</v>
      </c>
      <c r="AG12" s="853"/>
      <c r="AI12" s="273"/>
    </row>
    <row r="13" spans="1:55" s="66" customFormat="1" ht="59.45" customHeight="1" thickBot="1" x14ac:dyDescent="0.3">
      <c r="B13" s="755"/>
      <c r="D13" s="799"/>
      <c r="E13" s="799"/>
      <c r="F13" s="799"/>
      <c r="H13" s="826"/>
      <c r="J13" s="826"/>
      <c r="K13" s="55"/>
      <c r="L13" s="394">
        <v>2020</v>
      </c>
      <c r="M13" s="40"/>
      <c r="N13" s="339">
        <v>7000000</v>
      </c>
      <c r="O13" s="848"/>
      <c r="P13" s="697">
        <v>3.358925143953935E-2</v>
      </c>
      <c r="Q13" s="256">
        <v>1</v>
      </c>
      <c r="R13" s="40"/>
      <c r="S13" s="868"/>
      <c r="T13" s="454">
        <v>2020</v>
      </c>
      <c r="U13" s="488">
        <v>40150000</v>
      </c>
      <c r="V13" s="489">
        <v>0.34545454545454546</v>
      </c>
      <c r="W13" s="364">
        <v>16210000</v>
      </c>
      <c r="X13" s="839"/>
      <c r="Y13" s="842"/>
      <c r="Z13" s="364">
        <v>577604.30000000005</v>
      </c>
      <c r="AA13" s="395" t="s">
        <v>172</v>
      </c>
      <c r="AB13" s="364">
        <v>577604.30000000005</v>
      </c>
      <c r="AC13" s="462">
        <v>1</v>
      </c>
      <c r="AD13" s="403">
        <v>40150000</v>
      </c>
      <c r="AE13" s="490" t="s">
        <v>173</v>
      </c>
      <c r="AF13" s="491" t="s">
        <v>173</v>
      </c>
      <c r="AG13" s="854"/>
      <c r="AI13" s="273"/>
    </row>
    <row r="14" spans="1:55" s="66" customFormat="1" ht="17.100000000000001" customHeight="1" thickBot="1" x14ac:dyDescent="0.3">
      <c r="B14" s="7"/>
      <c r="D14" s="7"/>
      <c r="E14" s="7"/>
      <c r="F14" s="7"/>
      <c r="H14" s="40"/>
      <c r="J14" s="40"/>
      <c r="L14" s="5"/>
      <c r="N14" s="393">
        <v>17500000</v>
      </c>
      <c r="O14" s="40"/>
      <c r="P14" s="567">
        <v>8.3973128598848368E-2</v>
      </c>
      <c r="Q14" s="564"/>
      <c r="S14" s="868"/>
      <c r="T14" s="16"/>
      <c r="U14" s="5"/>
      <c r="V14" s="5"/>
      <c r="W14" s="5"/>
      <c r="X14" s="5"/>
      <c r="Y14" s="5"/>
      <c r="Z14" s="5"/>
      <c r="AA14" s="5"/>
      <c r="AB14" s="5"/>
      <c r="AC14" s="5"/>
      <c r="AD14" s="5"/>
      <c r="AE14" s="5"/>
      <c r="AF14" s="5"/>
    </row>
    <row r="15" spans="1:55" s="66" customFormat="1" ht="15.75" thickBot="1" x14ac:dyDescent="0.3">
      <c r="D15" s="271"/>
      <c r="E15" s="271"/>
      <c r="F15" s="271"/>
      <c r="H15" s="54"/>
      <c r="J15" s="54"/>
      <c r="K15" s="54"/>
      <c r="L15" s="16"/>
      <c r="M15" s="16"/>
      <c r="N15" s="99"/>
      <c r="O15" s="16"/>
      <c r="P15" s="16"/>
      <c r="Q15" s="16"/>
      <c r="R15" s="16"/>
      <c r="S15" s="868"/>
      <c r="T15" s="16"/>
      <c r="U15" s="240"/>
      <c r="V15" s="240"/>
      <c r="W15" s="240"/>
      <c r="X15" s="240"/>
      <c r="Y15" s="240"/>
      <c r="Z15" s="240"/>
      <c r="AA15" s="240"/>
      <c r="AB15" s="240"/>
      <c r="AC15" s="240"/>
      <c r="AD15" s="240"/>
      <c r="AE15" s="240"/>
      <c r="AF15" s="492"/>
      <c r="AG15" s="346"/>
      <c r="AI15" s="273"/>
    </row>
    <row r="16" spans="1:55" s="66" customFormat="1" ht="39.950000000000003" customHeight="1" x14ac:dyDescent="0.25">
      <c r="B16" s="833" t="s">
        <v>175</v>
      </c>
      <c r="C16" s="56"/>
      <c r="D16" s="797" t="s">
        <v>167</v>
      </c>
      <c r="E16" s="797" t="s">
        <v>176</v>
      </c>
      <c r="F16" s="797" t="s">
        <v>169</v>
      </c>
      <c r="G16" s="56"/>
      <c r="H16" s="824" t="s">
        <v>129</v>
      </c>
      <c r="I16" s="56"/>
      <c r="J16" s="824">
        <v>30</v>
      </c>
      <c r="K16" s="55"/>
      <c r="L16" s="60">
        <v>2018</v>
      </c>
      <c r="M16" s="40"/>
      <c r="N16" s="321">
        <v>10895497.85</v>
      </c>
      <c r="O16" s="843">
        <v>88460516</v>
      </c>
      <c r="P16" s="341">
        <v>0.12316792104174476</v>
      </c>
      <c r="Q16" s="366">
        <v>1</v>
      </c>
      <c r="R16" s="235"/>
      <c r="S16" s="868"/>
      <c r="T16" s="452">
        <v>2018</v>
      </c>
      <c r="U16" s="477">
        <v>18140500</v>
      </c>
      <c r="V16" s="478">
        <v>1.7749999999999999</v>
      </c>
      <c r="W16" s="493" t="s">
        <v>177</v>
      </c>
      <c r="X16" s="494" t="s">
        <v>177</v>
      </c>
      <c r="Y16" s="494"/>
      <c r="Z16" s="479">
        <v>130000</v>
      </c>
      <c r="AA16" s="479">
        <v>50000</v>
      </c>
      <c r="AB16" s="493" t="s">
        <v>177</v>
      </c>
      <c r="AC16" s="460">
        <v>1</v>
      </c>
      <c r="AD16" s="344">
        <v>18140500</v>
      </c>
      <c r="AE16" s="456">
        <v>900</v>
      </c>
      <c r="AF16" s="495">
        <v>328044</v>
      </c>
      <c r="AG16" s="858" t="s">
        <v>178</v>
      </c>
      <c r="AI16" s="273"/>
    </row>
    <row r="17" spans="2:35" s="66" customFormat="1" ht="39.950000000000003" customHeight="1" x14ac:dyDescent="0.25">
      <c r="B17" s="754"/>
      <c r="C17" s="58"/>
      <c r="D17" s="798"/>
      <c r="E17" s="798"/>
      <c r="F17" s="798"/>
      <c r="G17" s="58"/>
      <c r="H17" s="825"/>
      <c r="I17" s="58"/>
      <c r="J17" s="825"/>
      <c r="K17" s="55"/>
      <c r="L17" s="62">
        <v>2019</v>
      </c>
      <c r="M17" s="40"/>
      <c r="N17" s="322">
        <v>6152871</v>
      </c>
      <c r="O17" s="844"/>
      <c r="P17" s="342">
        <v>6.9554997847853392E-2</v>
      </c>
      <c r="Q17" s="367">
        <v>1</v>
      </c>
      <c r="R17" s="235"/>
      <c r="S17" s="868"/>
      <c r="T17" s="453">
        <v>2019</v>
      </c>
      <c r="U17" s="483">
        <v>18140500</v>
      </c>
      <c r="V17" s="484">
        <v>1.7749999999999999</v>
      </c>
      <c r="W17" s="496" t="s">
        <v>177</v>
      </c>
      <c r="X17" s="497" t="s">
        <v>177</v>
      </c>
      <c r="Y17" s="497"/>
      <c r="Z17" s="485">
        <v>130000</v>
      </c>
      <c r="AA17" s="485">
        <v>50000</v>
      </c>
      <c r="AB17" s="496" t="s">
        <v>177</v>
      </c>
      <c r="AC17" s="461">
        <v>1</v>
      </c>
      <c r="AD17" s="345">
        <v>18140500</v>
      </c>
      <c r="AE17" s="455">
        <v>900</v>
      </c>
      <c r="AF17" s="498">
        <v>328044</v>
      </c>
      <c r="AG17" s="859"/>
      <c r="AI17" s="273"/>
    </row>
    <row r="18" spans="2:35" s="66" customFormat="1" ht="39.950000000000003" customHeight="1" thickBot="1" x14ac:dyDescent="0.3">
      <c r="B18" s="755"/>
      <c r="D18" s="799"/>
      <c r="E18" s="799"/>
      <c r="F18" s="799"/>
      <c r="H18" s="826"/>
      <c r="J18" s="826"/>
      <c r="K18" s="55"/>
      <c r="L18" s="394">
        <v>2020</v>
      </c>
      <c r="M18" s="40"/>
      <c r="N18" s="339">
        <v>0</v>
      </c>
      <c r="O18" s="845"/>
      <c r="P18" s="343">
        <v>0</v>
      </c>
      <c r="Q18" s="256">
        <v>1</v>
      </c>
      <c r="R18" s="5"/>
      <c r="S18" s="868"/>
      <c r="T18" s="454">
        <v>2020</v>
      </c>
      <c r="U18" s="488">
        <v>18140500</v>
      </c>
      <c r="V18" s="489">
        <v>1.7749999999999999</v>
      </c>
      <c r="W18" s="395">
        <v>6243782</v>
      </c>
      <c r="X18" s="559">
        <v>0.879</v>
      </c>
      <c r="Y18" s="559">
        <v>0.81399999999999995</v>
      </c>
      <c r="Z18" s="364">
        <v>130000</v>
      </c>
      <c r="AA18" s="364">
        <v>50000</v>
      </c>
      <c r="AB18" s="395">
        <v>55000</v>
      </c>
      <c r="AC18" s="462">
        <v>1</v>
      </c>
      <c r="AD18" s="403">
        <v>18140500</v>
      </c>
      <c r="AE18" s="365">
        <v>900</v>
      </c>
      <c r="AF18" s="499">
        <v>328044</v>
      </c>
      <c r="AG18" s="860"/>
      <c r="AI18" s="273"/>
    </row>
    <row r="19" spans="2:35" s="1" customFormat="1" ht="17.100000000000001" customHeight="1" thickBot="1" x14ac:dyDescent="0.3">
      <c r="B19" s="7"/>
      <c r="D19" s="7"/>
      <c r="E19" s="7"/>
      <c r="F19" s="7"/>
      <c r="H19" s="40"/>
      <c r="J19" s="40"/>
      <c r="L19" s="5"/>
      <c r="N19" s="393">
        <v>17048368.850000001</v>
      </c>
      <c r="O19" s="40"/>
      <c r="P19" s="567">
        <v>0.19272291888959814</v>
      </c>
      <c r="Q19" s="565"/>
      <c r="S19" s="868"/>
      <c r="T19" s="16"/>
    </row>
    <row r="20" spans="2:35" s="1" customFormat="1" ht="15.75" thickBot="1" x14ac:dyDescent="0.3">
      <c r="D20" s="272"/>
      <c r="E20" s="272"/>
      <c r="F20" s="272"/>
      <c r="H20" s="57"/>
      <c r="J20" s="57"/>
      <c r="K20" s="57"/>
      <c r="L20" s="6"/>
      <c r="M20" s="6"/>
      <c r="N20" s="100"/>
      <c r="O20" s="64"/>
      <c r="P20" s="566"/>
      <c r="Q20" s="5"/>
      <c r="R20" s="2"/>
      <c r="S20" s="868"/>
      <c r="T20" s="16"/>
    </row>
    <row r="21" spans="2:35" s="1" customFormat="1" ht="35.1" customHeight="1" x14ac:dyDescent="0.25">
      <c r="B21" s="753" t="s">
        <v>23</v>
      </c>
      <c r="C21" s="56"/>
      <c r="D21" s="797" t="s">
        <v>167</v>
      </c>
      <c r="E21" s="797" t="s">
        <v>176</v>
      </c>
      <c r="F21" s="797" t="s">
        <v>169</v>
      </c>
      <c r="G21" s="56"/>
      <c r="H21" s="824" t="s">
        <v>129</v>
      </c>
      <c r="I21" s="56"/>
      <c r="J21" s="824">
        <v>30</v>
      </c>
      <c r="K21" s="55"/>
      <c r="L21" s="60">
        <v>2018</v>
      </c>
      <c r="M21" s="40"/>
      <c r="N21" s="321">
        <v>0</v>
      </c>
      <c r="O21" s="843">
        <v>78211604</v>
      </c>
      <c r="P21" s="341">
        <v>0</v>
      </c>
      <c r="Q21" s="366">
        <v>1</v>
      </c>
      <c r="S21" s="868"/>
      <c r="T21" s="60">
        <v>2018</v>
      </c>
      <c r="U21" s="347"/>
      <c r="V21" s="348"/>
      <c r="W21" s="349"/>
      <c r="X21" s="349"/>
      <c r="Y21" s="349"/>
      <c r="Z21" s="350"/>
      <c r="AA21" s="351"/>
      <c r="AB21" s="349"/>
      <c r="AC21" s="352"/>
      <c r="AD21" s="353"/>
      <c r="AE21" s="349"/>
      <c r="AF21" s="348"/>
      <c r="AG21" s="861" t="s">
        <v>179</v>
      </c>
    </row>
    <row r="22" spans="2:35" s="1" customFormat="1" ht="35.1" customHeight="1" x14ac:dyDescent="0.25">
      <c r="B22" s="754"/>
      <c r="C22" s="58"/>
      <c r="D22" s="798"/>
      <c r="E22" s="798"/>
      <c r="F22" s="798"/>
      <c r="G22" s="58"/>
      <c r="H22" s="825"/>
      <c r="I22" s="58"/>
      <c r="J22" s="825"/>
      <c r="K22" s="55"/>
      <c r="L22" s="62">
        <v>2019</v>
      </c>
      <c r="M22" s="40"/>
      <c r="N22" s="322">
        <v>4851427</v>
      </c>
      <c r="O22" s="844"/>
      <c r="P22" s="342">
        <v>6.2029503959540329E-2</v>
      </c>
      <c r="Q22" s="367">
        <v>1</v>
      </c>
      <c r="S22" s="868"/>
      <c r="T22" s="62">
        <v>2019</v>
      </c>
      <c r="U22" s="354"/>
      <c r="V22" s="355"/>
      <c r="W22" s="356"/>
      <c r="X22" s="356"/>
      <c r="Y22" s="356"/>
      <c r="Z22" s="357"/>
      <c r="AA22" s="358"/>
      <c r="AB22" s="356"/>
      <c r="AC22" s="359"/>
      <c r="AD22" s="360"/>
      <c r="AE22" s="356"/>
      <c r="AF22" s="355"/>
      <c r="AG22" s="862"/>
    </row>
    <row r="23" spans="2:35" s="1" customFormat="1" ht="35.1" customHeight="1" thickBot="1" x14ac:dyDescent="0.3">
      <c r="B23" s="755"/>
      <c r="D23" s="799"/>
      <c r="E23" s="799"/>
      <c r="F23" s="799"/>
      <c r="H23" s="826"/>
      <c r="J23" s="826"/>
      <c r="K23" s="55"/>
      <c r="L23" s="394">
        <v>2020</v>
      </c>
      <c r="M23" s="40"/>
      <c r="N23" s="339">
        <v>0</v>
      </c>
      <c r="O23" s="845"/>
      <c r="P23" s="343">
        <v>0</v>
      </c>
      <c r="Q23" s="256">
        <v>1</v>
      </c>
      <c r="S23" s="868"/>
      <c r="T23" s="394">
        <v>2020</v>
      </c>
      <c r="U23" s="396"/>
      <c r="V23" s="397"/>
      <c r="W23" s="361"/>
      <c r="X23" s="361"/>
      <c r="Y23" s="361"/>
      <c r="Z23" s="398"/>
      <c r="AA23" s="399"/>
      <c r="AB23" s="361"/>
      <c r="AC23" s="400"/>
      <c r="AD23" s="362"/>
      <c r="AE23" s="361"/>
      <c r="AF23" s="397"/>
      <c r="AG23" s="863"/>
    </row>
    <row r="24" spans="2:35" s="1" customFormat="1" ht="17.100000000000001" customHeight="1" thickBot="1" x14ac:dyDescent="0.3">
      <c r="B24" s="7"/>
      <c r="D24" s="7"/>
      <c r="E24" s="7"/>
      <c r="F24" s="7"/>
      <c r="H24" s="40"/>
      <c r="J24" s="40"/>
      <c r="L24" s="5"/>
      <c r="N24" s="393">
        <v>4851427</v>
      </c>
      <c r="O24" s="40"/>
      <c r="P24" s="567">
        <v>6.2029503959540329E-2</v>
      </c>
      <c r="Q24" s="565"/>
      <c r="S24" s="868"/>
      <c r="T24" s="16"/>
      <c r="U24" s="5"/>
      <c r="V24" s="5"/>
      <c r="W24" s="5"/>
      <c r="X24" s="5"/>
      <c r="Y24" s="5"/>
      <c r="Z24" s="5"/>
      <c r="AA24" s="5"/>
      <c r="AB24" s="5"/>
      <c r="AC24" s="5"/>
      <c r="AD24" s="5"/>
      <c r="AE24" s="5"/>
      <c r="AF24" s="5"/>
    </row>
    <row r="25" spans="2:35" s="1" customFormat="1" ht="15.75" thickBot="1" x14ac:dyDescent="0.3">
      <c r="D25" s="41"/>
      <c r="E25" s="41"/>
      <c r="F25" s="41"/>
      <c r="N25" s="101"/>
      <c r="P25" s="5"/>
      <c r="Q25" s="5"/>
      <c r="S25" s="868"/>
      <c r="T25" s="16"/>
      <c r="U25" s="5"/>
      <c r="V25" s="5"/>
      <c r="W25" s="5"/>
      <c r="X25" s="5"/>
      <c r="Y25" s="5"/>
      <c r="Z25" s="5"/>
      <c r="AA25" s="5"/>
      <c r="AB25" s="5"/>
      <c r="AC25" s="5"/>
      <c r="AD25" s="5"/>
      <c r="AE25" s="5"/>
      <c r="AF25" s="5"/>
    </row>
    <row r="26" spans="2:35" s="1" customFormat="1" ht="24.6" customHeight="1" x14ac:dyDescent="0.25">
      <c r="B26" s="753" t="s">
        <v>180</v>
      </c>
      <c r="C26" s="56"/>
      <c r="D26" s="797" t="s">
        <v>167</v>
      </c>
      <c r="E26" s="797" t="s">
        <v>176</v>
      </c>
      <c r="F26" s="797" t="s">
        <v>169</v>
      </c>
      <c r="G26" s="56"/>
      <c r="H26" s="824" t="s">
        <v>129</v>
      </c>
      <c r="I26" s="56"/>
      <c r="J26" s="824">
        <v>30</v>
      </c>
      <c r="K26" s="55"/>
      <c r="L26" s="60">
        <v>2018</v>
      </c>
      <c r="M26" s="40"/>
      <c r="N26" s="321">
        <v>864094</v>
      </c>
      <c r="O26" s="827">
        <v>57096420.859999999</v>
      </c>
      <c r="P26" s="341">
        <v>1.5133943371314851E-2</v>
      </c>
      <c r="Q26" s="366">
        <v>1</v>
      </c>
      <c r="S26" s="868"/>
      <c r="T26" s="452">
        <v>2018</v>
      </c>
      <c r="U26" s="501">
        <v>1974650</v>
      </c>
      <c r="V26" s="502" t="s">
        <v>172</v>
      </c>
      <c r="W26" s="266" t="s">
        <v>177</v>
      </c>
      <c r="X26" s="494" t="s">
        <v>177</v>
      </c>
      <c r="Y26" s="494"/>
      <c r="Z26" s="447">
        <v>23000</v>
      </c>
      <c r="AA26" s="480" t="s">
        <v>172</v>
      </c>
      <c r="AB26" s="363">
        <v>15346</v>
      </c>
      <c r="AC26" s="456">
        <v>0</v>
      </c>
      <c r="AD26" s="344"/>
      <c r="AE26" s="513" t="s">
        <v>173</v>
      </c>
      <c r="AF26" s="514" t="s">
        <v>173</v>
      </c>
      <c r="AG26" s="849" t="s">
        <v>181</v>
      </c>
    </row>
    <row r="27" spans="2:35" s="1" customFormat="1" ht="24.6" customHeight="1" x14ac:dyDescent="0.25">
      <c r="B27" s="754"/>
      <c r="C27" s="58"/>
      <c r="D27" s="798"/>
      <c r="E27" s="798"/>
      <c r="F27" s="798"/>
      <c r="G27" s="58"/>
      <c r="H27" s="825"/>
      <c r="I27" s="58"/>
      <c r="J27" s="825"/>
      <c r="K27" s="55"/>
      <c r="L27" s="62">
        <v>2019</v>
      </c>
      <c r="M27" s="40"/>
      <c r="N27" s="322">
        <v>1371306</v>
      </c>
      <c r="O27" s="828"/>
      <c r="P27" s="342">
        <v>2.40173723561838E-2</v>
      </c>
      <c r="Q27" s="367">
        <v>1</v>
      </c>
      <c r="R27" s="41"/>
      <c r="S27" s="868"/>
      <c r="T27" s="453">
        <v>2019</v>
      </c>
      <c r="U27" s="506">
        <v>1974650</v>
      </c>
      <c r="V27" s="507" t="s">
        <v>172</v>
      </c>
      <c r="W27" s="267" t="s">
        <v>177</v>
      </c>
      <c r="X27" s="497" t="s">
        <v>177</v>
      </c>
      <c r="Y27" s="497"/>
      <c r="Z27" s="449">
        <v>23000</v>
      </c>
      <c r="AA27" s="475" t="s">
        <v>172</v>
      </c>
      <c r="AB27" s="500">
        <v>16551</v>
      </c>
      <c r="AC27" s="455">
        <v>0</v>
      </c>
      <c r="AD27" s="345"/>
      <c r="AE27" s="515" t="s">
        <v>173</v>
      </c>
      <c r="AF27" s="516" t="s">
        <v>173</v>
      </c>
      <c r="AG27" s="835"/>
    </row>
    <row r="28" spans="2:35" s="1" customFormat="1" ht="24.6" customHeight="1" thickBot="1" x14ac:dyDescent="0.3">
      <c r="B28" s="755"/>
      <c r="D28" s="799"/>
      <c r="E28" s="799"/>
      <c r="F28" s="799"/>
      <c r="H28" s="826"/>
      <c r="J28" s="826"/>
      <c r="K28" s="55"/>
      <c r="L28" s="394">
        <v>2020</v>
      </c>
      <c r="M28" s="40"/>
      <c r="N28" s="339">
        <v>701433</v>
      </c>
      <c r="O28" s="829"/>
      <c r="P28" s="342">
        <v>1.2285060769744368E-2</v>
      </c>
      <c r="Q28" s="256">
        <v>1</v>
      </c>
      <c r="R28" s="41"/>
      <c r="S28" s="868"/>
      <c r="T28" s="454">
        <v>2020</v>
      </c>
      <c r="U28" s="511">
        <v>1974650</v>
      </c>
      <c r="V28" s="512" t="s">
        <v>172</v>
      </c>
      <c r="W28" s="404">
        <v>1818559</v>
      </c>
      <c r="X28" s="401" t="s">
        <v>182</v>
      </c>
      <c r="Y28" s="402" t="s">
        <v>183</v>
      </c>
      <c r="Z28" s="261">
        <v>23000</v>
      </c>
      <c r="AA28" s="395" t="s">
        <v>172</v>
      </c>
      <c r="AB28" s="404">
        <v>17865</v>
      </c>
      <c r="AC28" s="365">
        <v>0</v>
      </c>
      <c r="AD28" s="403"/>
      <c r="AE28" s="517" t="s">
        <v>173</v>
      </c>
      <c r="AF28" s="518" t="s">
        <v>173</v>
      </c>
      <c r="AG28" s="836"/>
    </row>
    <row r="29" spans="2:35" s="1" customFormat="1" ht="17.100000000000001" customHeight="1" thickBot="1" x14ac:dyDescent="0.3">
      <c r="B29" s="7"/>
      <c r="D29" s="7"/>
      <c r="E29" s="7"/>
      <c r="F29" s="7"/>
      <c r="H29" s="40"/>
      <c r="J29" s="40"/>
      <c r="L29" s="5"/>
      <c r="N29" s="393">
        <v>2936833</v>
      </c>
      <c r="O29" s="40"/>
      <c r="P29" s="567">
        <v>5.1436376497243017E-2</v>
      </c>
      <c r="Q29" s="565"/>
      <c r="S29" s="868"/>
      <c r="T29" s="16"/>
      <c r="U29" s="519"/>
      <c r="V29" s="519"/>
      <c r="W29" s="519"/>
      <c r="X29" s="519"/>
      <c r="Y29" s="519"/>
      <c r="Z29" s="519"/>
      <c r="AA29" s="519"/>
      <c r="AB29" s="519"/>
      <c r="AC29" s="519"/>
      <c r="AD29" s="519"/>
      <c r="AE29" s="519"/>
      <c r="AF29" s="519"/>
      <c r="AG29" s="277"/>
    </row>
    <row r="30" spans="2:35" s="1" customFormat="1" ht="15.75" thickBot="1" x14ac:dyDescent="0.3">
      <c r="D30" s="41"/>
      <c r="E30" s="41"/>
      <c r="F30" s="41"/>
      <c r="N30" s="101"/>
      <c r="P30" s="5"/>
      <c r="Q30" s="5"/>
      <c r="R30" s="41"/>
      <c r="S30" s="868"/>
      <c r="T30" s="16"/>
    </row>
    <row r="31" spans="2:35" s="1" customFormat="1" ht="59.45" customHeight="1" x14ac:dyDescent="0.25">
      <c r="B31" s="753" t="s">
        <v>184</v>
      </c>
      <c r="C31" s="56"/>
      <c r="D31" s="797" t="s">
        <v>167</v>
      </c>
      <c r="E31" s="797" t="s">
        <v>176</v>
      </c>
      <c r="F31" s="797" t="s">
        <v>169</v>
      </c>
      <c r="G31" s="56"/>
      <c r="H31" s="824" t="s">
        <v>129</v>
      </c>
      <c r="I31" s="56"/>
      <c r="J31" s="824">
        <v>30</v>
      </c>
      <c r="K31" s="55"/>
      <c r="L31" s="60">
        <v>2018</v>
      </c>
      <c r="M31" s="40"/>
      <c r="N31" s="321">
        <v>5601953.75</v>
      </c>
      <c r="O31" s="827">
        <v>94994359</v>
      </c>
      <c r="P31" s="341">
        <v>5.8971435872313217E-2</v>
      </c>
      <c r="Q31" s="366">
        <v>1</v>
      </c>
      <c r="R31" s="41"/>
      <c r="S31" s="868"/>
      <c r="T31" s="452">
        <v>2018</v>
      </c>
      <c r="U31" s="501">
        <v>13024367.999999998</v>
      </c>
      <c r="V31" s="502" t="s">
        <v>172</v>
      </c>
      <c r="W31" s="266" t="s">
        <v>177</v>
      </c>
      <c r="X31" s="503" t="s">
        <v>177</v>
      </c>
      <c r="Y31" s="503"/>
      <c r="Z31" s="447">
        <v>47000</v>
      </c>
      <c r="AA31" s="480" t="s">
        <v>172</v>
      </c>
      <c r="AB31" s="493" t="s">
        <v>177</v>
      </c>
      <c r="AC31" s="456">
        <v>1</v>
      </c>
      <c r="AD31" s="344">
        <v>13024367.999999998</v>
      </c>
      <c r="AE31" s="504" t="s">
        <v>177</v>
      </c>
      <c r="AF31" s="505" t="s">
        <v>177</v>
      </c>
      <c r="AG31" s="849" t="s">
        <v>185</v>
      </c>
    </row>
    <row r="32" spans="2:35" s="1" customFormat="1" ht="59.45" customHeight="1" x14ac:dyDescent="0.25">
      <c r="B32" s="754"/>
      <c r="C32" s="58"/>
      <c r="D32" s="798"/>
      <c r="E32" s="798"/>
      <c r="F32" s="798"/>
      <c r="G32" s="58"/>
      <c r="H32" s="825"/>
      <c r="I32" s="58"/>
      <c r="J32" s="825"/>
      <c r="K32" s="55"/>
      <c r="L32" s="62">
        <v>2019</v>
      </c>
      <c r="M32" s="40"/>
      <c r="N32" s="322">
        <v>6012924.8299999982</v>
      </c>
      <c r="O32" s="828"/>
      <c r="P32" s="342">
        <v>6.3297704129989432E-2</v>
      </c>
      <c r="Q32" s="367">
        <v>1</v>
      </c>
      <c r="R32" s="41"/>
      <c r="S32" s="868"/>
      <c r="T32" s="453">
        <v>2019</v>
      </c>
      <c r="U32" s="506">
        <v>13024367.999999998</v>
      </c>
      <c r="V32" s="507" t="s">
        <v>172</v>
      </c>
      <c r="W32" s="267" t="s">
        <v>177</v>
      </c>
      <c r="X32" s="508" t="s">
        <v>177</v>
      </c>
      <c r="Y32" s="508"/>
      <c r="Z32" s="449">
        <v>47000</v>
      </c>
      <c r="AA32" s="475" t="s">
        <v>172</v>
      </c>
      <c r="AB32" s="496" t="s">
        <v>177</v>
      </c>
      <c r="AC32" s="455">
        <v>1</v>
      </c>
      <c r="AD32" s="345">
        <v>13024367.999999998</v>
      </c>
      <c r="AE32" s="509" t="s">
        <v>177</v>
      </c>
      <c r="AF32" s="510" t="s">
        <v>177</v>
      </c>
      <c r="AG32" s="850"/>
    </row>
    <row r="33" spans="2:33" s="1" customFormat="1" ht="59.45" customHeight="1" thickBot="1" x14ac:dyDescent="0.3">
      <c r="B33" s="755"/>
      <c r="D33" s="799"/>
      <c r="E33" s="799"/>
      <c r="F33" s="799"/>
      <c r="H33" s="826"/>
      <c r="J33" s="826"/>
      <c r="K33" s="55"/>
      <c r="L33" s="394">
        <v>2020</v>
      </c>
      <c r="M33" s="40"/>
      <c r="N33" s="339">
        <v>95550</v>
      </c>
      <c r="O33" s="829"/>
      <c r="P33" s="343">
        <v>1.005849199950915E-3</v>
      </c>
      <c r="Q33" s="256">
        <v>1</v>
      </c>
      <c r="R33" s="41"/>
      <c r="S33" s="868"/>
      <c r="T33" s="454">
        <v>2020</v>
      </c>
      <c r="U33" s="511">
        <v>13024367.999999998</v>
      </c>
      <c r="V33" s="512" t="s">
        <v>172</v>
      </c>
      <c r="W33" s="404">
        <v>1032585</v>
      </c>
      <c r="X33" s="560">
        <v>0.88</v>
      </c>
      <c r="Y33" s="560">
        <v>0.86</v>
      </c>
      <c r="Z33" s="261">
        <v>47000</v>
      </c>
      <c r="AA33" s="395" t="s">
        <v>172</v>
      </c>
      <c r="AB33" s="395">
        <v>22086</v>
      </c>
      <c r="AC33" s="365">
        <v>1</v>
      </c>
      <c r="AD33" s="403">
        <v>13024367.999999998</v>
      </c>
      <c r="AE33" s="405">
        <v>1450</v>
      </c>
      <c r="AF33" s="499">
        <v>340910</v>
      </c>
      <c r="AG33" s="851"/>
    </row>
    <row r="34" spans="2:33" s="1" customFormat="1" ht="17.100000000000001" customHeight="1" thickBot="1" x14ac:dyDescent="0.3">
      <c r="B34" s="7"/>
      <c r="D34" s="7"/>
      <c r="E34" s="7"/>
      <c r="F34" s="7"/>
      <c r="H34" s="40"/>
      <c r="J34" s="40"/>
      <c r="L34" s="5"/>
      <c r="N34" s="393">
        <v>11710428.579999998</v>
      </c>
      <c r="O34" s="40"/>
      <c r="P34" s="567">
        <v>0.12327498920225358</v>
      </c>
      <c r="Q34" s="565"/>
      <c r="S34" s="868"/>
      <c r="T34" s="16"/>
      <c r="U34" s="2"/>
      <c r="V34" s="2"/>
      <c r="W34" s="2"/>
      <c r="X34" s="2"/>
      <c r="Y34" s="2"/>
      <c r="Z34" s="2"/>
      <c r="AA34" s="2"/>
      <c r="AB34" s="2"/>
      <c r="AC34" s="2"/>
      <c r="AD34" s="2"/>
      <c r="AE34" s="2"/>
      <c r="AF34" s="2"/>
    </row>
    <row r="35" spans="2:33" s="1" customFormat="1" ht="15.75" thickBot="1" x14ac:dyDescent="0.3">
      <c r="D35" s="41"/>
      <c r="E35" s="41"/>
      <c r="F35" s="41"/>
      <c r="N35" s="101"/>
      <c r="P35" s="5"/>
      <c r="Q35" s="5"/>
      <c r="R35" s="41"/>
      <c r="S35" s="868"/>
      <c r="T35" s="16"/>
      <c r="U35" s="2"/>
      <c r="V35" s="2"/>
      <c r="W35" s="2"/>
      <c r="X35" s="2"/>
      <c r="Y35" s="2"/>
      <c r="Z35" s="2"/>
      <c r="AA35" s="2"/>
      <c r="AB35" s="2"/>
      <c r="AC35" s="2"/>
      <c r="AD35" s="2"/>
      <c r="AE35" s="2"/>
      <c r="AF35" s="2"/>
    </row>
    <row r="36" spans="2:33" s="1" customFormat="1" ht="30.95" customHeight="1" x14ac:dyDescent="0.25">
      <c r="B36" s="753" t="s">
        <v>26</v>
      </c>
      <c r="C36" s="56"/>
      <c r="D36" s="797" t="s">
        <v>167</v>
      </c>
      <c r="E36" s="797" t="s">
        <v>176</v>
      </c>
      <c r="F36" s="797" t="s">
        <v>169</v>
      </c>
      <c r="G36" s="56"/>
      <c r="H36" s="824" t="s">
        <v>129</v>
      </c>
      <c r="I36" s="56"/>
      <c r="J36" s="824">
        <v>30</v>
      </c>
      <c r="K36" s="55"/>
      <c r="L36" s="60">
        <v>2018</v>
      </c>
      <c r="M36" s="40"/>
      <c r="N36" s="321">
        <v>755457.39</v>
      </c>
      <c r="O36" s="830">
        <v>141387071</v>
      </c>
      <c r="P36" s="568">
        <v>5.3431857994993047E-3</v>
      </c>
      <c r="Q36" s="366">
        <v>1</v>
      </c>
      <c r="R36" s="41"/>
      <c r="S36" s="868"/>
      <c r="T36" s="452">
        <v>2018</v>
      </c>
      <c r="U36" s="501">
        <v>6260880</v>
      </c>
      <c r="V36" s="427" t="s">
        <v>186</v>
      </c>
      <c r="W36" s="266" t="s">
        <v>177</v>
      </c>
      <c r="X36" s="503" t="s">
        <v>177</v>
      </c>
      <c r="Y36" s="503"/>
      <c r="Z36" s="447">
        <v>122000</v>
      </c>
      <c r="AA36" s="447">
        <v>96000</v>
      </c>
      <c r="AB36" s="493" t="s">
        <v>177</v>
      </c>
      <c r="AC36" s="456">
        <v>1</v>
      </c>
      <c r="AD36" s="344">
        <v>6260880</v>
      </c>
      <c r="AE36" s="504" t="s">
        <v>177</v>
      </c>
      <c r="AF36" s="505" t="s">
        <v>177</v>
      </c>
      <c r="AG36" s="849" t="s">
        <v>187</v>
      </c>
    </row>
    <row r="37" spans="2:33" s="1" customFormat="1" ht="30.95" customHeight="1" x14ac:dyDescent="0.25">
      <c r="B37" s="754"/>
      <c r="C37" s="58"/>
      <c r="D37" s="798"/>
      <c r="E37" s="798"/>
      <c r="F37" s="798"/>
      <c r="G37" s="58"/>
      <c r="H37" s="825"/>
      <c r="I37" s="58"/>
      <c r="J37" s="825"/>
      <c r="K37" s="55"/>
      <c r="L37" s="62">
        <v>2019</v>
      </c>
      <c r="M37" s="40"/>
      <c r="N37" s="323">
        <v>0</v>
      </c>
      <c r="O37" s="831"/>
      <c r="P37" s="569">
        <v>0</v>
      </c>
      <c r="Q37" s="367">
        <v>1</v>
      </c>
      <c r="R37" s="41"/>
      <c r="S37" s="868"/>
      <c r="T37" s="453">
        <v>2019</v>
      </c>
      <c r="U37" s="506">
        <v>6260880</v>
      </c>
      <c r="V37" s="428" t="s">
        <v>186</v>
      </c>
      <c r="W37" s="267" t="s">
        <v>177</v>
      </c>
      <c r="X37" s="508" t="s">
        <v>177</v>
      </c>
      <c r="Y37" s="508"/>
      <c r="Z37" s="449">
        <v>122000</v>
      </c>
      <c r="AA37" s="449">
        <v>96000</v>
      </c>
      <c r="AB37" s="496" t="s">
        <v>177</v>
      </c>
      <c r="AC37" s="455">
        <v>1</v>
      </c>
      <c r="AD37" s="345">
        <v>6260880</v>
      </c>
      <c r="AE37" s="509" t="s">
        <v>177</v>
      </c>
      <c r="AF37" s="510" t="s">
        <v>177</v>
      </c>
      <c r="AG37" s="835"/>
    </row>
    <row r="38" spans="2:33" s="1" customFormat="1" ht="30.95" customHeight="1" thickBot="1" x14ac:dyDescent="0.3">
      <c r="B38" s="755"/>
      <c r="D38" s="799"/>
      <c r="E38" s="799"/>
      <c r="F38" s="799"/>
      <c r="H38" s="826"/>
      <c r="J38" s="826"/>
      <c r="K38" s="55"/>
      <c r="L38" s="394">
        <v>2020</v>
      </c>
      <c r="M38" s="40"/>
      <c r="N38" s="339">
        <v>127764</v>
      </c>
      <c r="O38" s="832"/>
      <c r="P38" s="570">
        <v>9.0364698197899576E-4</v>
      </c>
      <c r="Q38" s="256">
        <v>1</v>
      </c>
      <c r="R38" s="41"/>
      <c r="S38" s="868"/>
      <c r="T38" s="454">
        <v>2020</v>
      </c>
      <c r="U38" s="511">
        <v>6260880</v>
      </c>
      <c r="V38" s="429" t="s">
        <v>186</v>
      </c>
      <c r="W38" s="261">
        <v>6260880</v>
      </c>
      <c r="X38" s="365" t="s">
        <v>188</v>
      </c>
      <c r="Y38" s="365" t="s">
        <v>189</v>
      </c>
      <c r="Z38" s="261">
        <v>122000</v>
      </c>
      <c r="AA38" s="261">
        <v>96000</v>
      </c>
      <c r="AB38" s="364">
        <v>122000</v>
      </c>
      <c r="AC38" s="365">
        <v>1</v>
      </c>
      <c r="AD38" s="403">
        <v>6260880</v>
      </c>
      <c r="AE38" s="395">
        <v>2400</v>
      </c>
      <c r="AF38" s="499">
        <v>697320</v>
      </c>
      <c r="AG38" s="836"/>
    </row>
    <row r="39" spans="2:33" s="1" customFormat="1" ht="17.100000000000001" customHeight="1" thickBot="1" x14ac:dyDescent="0.3">
      <c r="B39" s="7"/>
      <c r="D39" s="7"/>
      <c r="E39" s="7"/>
      <c r="F39" s="7"/>
      <c r="H39" s="40"/>
      <c r="J39" s="40"/>
      <c r="L39" s="5"/>
      <c r="N39" s="393">
        <v>883221.39</v>
      </c>
      <c r="O39" s="40"/>
      <c r="P39" s="567">
        <v>6.2468327814783004E-3</v>
      </c>
      <c r="Q39" s="565"/>
      <c r="S39" s="868"/>
      <c r="T39" s="16"/>
    </row>
    <row r="40" spans="2:33" s="1" customFormat="1" ht="15.75" thickBot="1" x14ac:dyDescent="0.3">
      <c r="D40" s="41"/>
      <c r="E40" s="41"/>
      <c r="F40" s="41"/>
      <c r="N40" s="101"/>
      <c r="P40" s="5"/>
      <c r="Q40" s="5"/>
      <c r="R40" s="41"/>
      <c r="S40" s="868"/>
      <c r="T40" s="16"/>
    </row>
    <row r="41" spans="2:33" s="1" customFormat="1" ht="45" customHeight="1" x14ac:dyDescent="0.25">
      <c r="B41" s="753" t="s">
        <v>27</v>
      </c>
      <c r="C41" s="56"/>
      <c r="D41" s="797" t="s">
        <v>167</v>
      </c>
      <c r="E41" s="797" t="s">
        <v>176</v>
      </c>
      <c r="F41" s="797" t="s">
        <v>169</v>
      </c>
      <c r="G41" s="56"/>
      <c r="H41" s="824" t="s">
        <v>129</v>
      </c>
      <c r="I41" s="56"/>
      <c r="J41" s="824">
        <v>30</v>
      </c>
      <c r="K41" s="55"/>
      <c r="L41" s="60">
        <v>2018</v>
      </c>
      <c r="M41" s="40"/>
      <c r="N41" s="340">
        <v>0</v>
      </c>
      <c r="O41" s="843">
        <v>295314228</v>
      </c>
      <c r="P41" s="341">
        <v>0</v>
      </c>
      <c r="Q41" s="366">
        <v>1</v>
      </c>
      <c r="R41" s="41"/>
      <c r="S41" s="868"/>
      <c r="T41" s="452">
        <v>2018</v>
      </c>
      <c r="U41" s="501">
        <v>20075000</v>
      </c>
      <c r="V41" s="502" t="s">
        <v>172</v>
      </c>
      <c r="W41" s="447">
        <v>16060000</v>
      </c>
      <c r="X41" s="864" t="s">
        <v>190</v>
      </c>
      <c r="Y41" s="864"/>
      <c r="Z41" s="447">
        <v>450000</v>
      </c>
      <c r="AA41" s="447">
        <v>190000</v>
      </c>
      <c r="AB41" s="479">
        <v>270000</v>
      </c>
      <c r="AC41" s="456">
        <v>1</v>
      </c>
      <c r="AD41" s="344">
        <v>27681600</v>
      </c>
      <c r="AE41" s="447">
        <v>8450</v>
      </c>
      <c r="AF41" s="495">
        <v>3832500</v>
      </c>
      <c r="AG41" s="849" t="s">
        <v>191</v>
      </c>
    </row>
    <row r="42" spans="2:33" s="1" customFormat="1" ht="45" customHeight="1" x14ac:dyDescent="0.25">
      <c r="B42" s="754"/>
      <c r="C42" s="58"/>
      <c r="D42" s="798"/>
      <c r="E42" s="798"/>
      <c r="F42" s="798"/>
      <c r="G42" s="58"/>
      <c r="H42" s="825"/>
      <c r="I42" s="58"/>
      <c r="J42" s="825"/>
      <c r="K42" s="55"/>
      <c r="L42" s="62">
        <v>2019</v>
      </c>
      <c r="M42" s="40"/>
      <c r="N42" s="323">
        <v>0</v>
      </c>
      <c r="O42" s="844"/>
      <c r="P42" s="342">
        <v>0</v>
      </c>
      <c r="Q42" s="367">
        <v>1</v>
      </c>
      <c r="R42" s="41"/>
      <c r="S42" s="868"/>
      <c r="T42" s="453">
        <v>2019</v>
      </c>
      <c r="U42" s="506">
        <v>20075000</v>
      </c>
      <c r="V42" s="507" t="s">
        <v>172</v>
      </c>
      <c r="W42" s="449">
        <v>16060000</v>
      </c>
      <c r="X42" s="865" t="s">
        <v>190</v>
      </c>
      <c r="Y42" s="865"/>
      <c r="Z42" s="449">
        <v>450000</v>
      </c>
      <c r="AA42" s="449">
        <v>190000</v>
      </c>
      <c r="AB42" s="485">
        <v>270000</v>
      </c>
      <c r="AC42" s="455">
        <v>1</v>
      </c>
      <c r="AD42" s="345">
        <v>27681600</v>
      </c>
      <c r="AE42" s="449">
        <v>8450</v>
      </c>
      <c r="AF42" s="498">
        <v>3832500</v>
      </c>
      <c r="AG42" s="850"/>
    </row>
    <row r="43" spans="2:33" s="1" customFormat="1" ht="45" customHeight="1" thickBot="1" x14ac:dyDescent="0.3">
      <c r="B43" s="755"/>
      <c r="D43" s="799"/>
      <c r="E43" s="799"/>
      <c r="F43" s="799"/>
      <c r="H43" s="826"/>
      <c r="J43" s="826"/>
      <c r="K43" s="55"/>
      <c r="L43" s="394">
        <v>2020</v>
      </c>
      <c r="M43" s="40"/>
      <c r="N43" s="339">
        <v>0</v>
      </c>
      <c r="O43" s="845"/>
      <c r="P43" s="343">
        <v>0</v>
      </c>
      <c r="Q43" s="256">
        <v>1</v>
      </c>
      <c r="R43" s="41"/>
      <c r="S43" s="868"/>
      <c r="T43" s="454">
        <v>2020</v>
      </c>
      <c r="U43" s="511">
        <v>20075000</v>
      </c>
      <c r="V43" s="512" t="s">
        <v>172</v>
      </c>
      <c r="W43" s="261">
        <v>16060000</v>
      </c>
      <c r="X43" s="866" t="s">
        <v>190</v>
      </c>
      <c r="Y43" s="866"/>
      <c r="Z43" s="261">
        <v>450000</v>
      </c>
      <c r="AA43" s="261">
        <v>190000</v>
      </c>
      <c r="AB43" s="364">
        <v>270000</v>
      </c>
      <c r="AC43" s="365">
        <v>1</v>
      </c>
      <c r="AD43" s="403">
        <v>27681600</v>
      </c>
      <c r="AE43" s="261">
        <v>8450</v>
      </c>
      <c r="AF43" s="499">
        <v>3832500</v>
      </c>
      <c r="AG43" s="851"/>
    </row>
    <row r="44" spans="2:33" s="1" customFormat="1" ht="17.100000000000001" customHeight="1" thickBot="1" x14ac:dyDescent="0.3">
      <c r="B44" s="7"/>
      <c r="D44" s="7"/>
      <c r="E44" s="7"/>
      <c r="F44" s="7"/>
      <c r="H44" s="40"/>
      <c r="J44" s="40"/>
      <c r="L44" s="5"/>
      <c r="N44" s="393">
        <v>0</v>
      </c>
      <c r="O44" s="40"/>
      <c r="P44" s="567">
        <v>0</v>
      </c>
      <c r="Q44" s="565"/>
      <c r="S44" s="868"/>
      <c r="U44" s="2"/>
      <c r="V44" s="2"/>
      <c r="W44" s="2"/>
      <c r="X44" s="2"/>
      <c r="Y44" s="2"/>
      <c r="Z44" s="2"/>
      <c r="AA44" s="2"/>
      <c r="AB44" s="2"/>
      <c r="AC44" s="2"/>
      <c r="AD44" s="2"/>
      <c r="AE44" s="2"/>
      <c r="AF44" s="2"/>
    </row>
    <row r="45" spans="2:33" s="1" customFormat="1" ht="15.75" thickBot="1" x14ac:dyDescent="0.3">
      <c r="D45" s="41"/>
      <c r="E45" s="41"/>
      <c r="F45" s="41"/>
      <c r="N45" s="101"/>
      <c r="P45" s="5"/>
      <c r="Q45" s="5"/>
      <c r="R45" s="41"/>
      <c r="S45" s="868"/>
      <c r="U45" s="2"/>
      <c r="V45" s="2"/>
      <c r="W45" s="2"/>
      <c r="X45" s="2"/>
      <c r="Y45" s="2"/>
      <c r="Z45" s="2"/>
      <c r="AA45" s="2"/>
      <c r="AB45" s="2"/>
      <c r="AC45" s="2"/>
      <c r="AD45" s="2"/>
      <c r="AE45" s="2"/>
      <c r="AF45" s="2"/>
    </row>
    <row r="46" spans="2:33" s="1" customFormat="1" ht="27.95" customHeight="1" x14ac:dyDescent="0.25">
      <c r="B46" s="753" t="s">
        <v>192</v>
      </c>
      <c r="C46" s="56"/>
      <c r="D46" s="797" t="s">
        <v>167</v>
      </c>
      <c r="E46" s="797" t="s">
        <v>176</v>
      </c>
      <c r="F46" s="797" t="s">
        <v>169</v>
      </c>
      <c r="G46" s="56"/>
      <c r="H46" s="824" t="s">
        <v>129</v>
      </c>
      <c r="I46" s="56"/>
      <c r="J46" s="824">
        <v>30</v>
      </c>
      <c r="K46" s="55"/>
      <c r="L46" s="60">
        <v>2018</v>
      </c>
      <c r="M46" s="40"/>
      <c r="N46" s="321">
        <v>0</v>
      </c>
      <c r="O46" s="843">
        <v>75487746</v>
      </c>
      <c r="P46" s="341">
        <v>0</v>
      </c>
      <c r="Q46" s="366">
        <v>1</v>
      </c>
      <c r="R46" s="41"/>
      <c r="S46" s="868"/>
      <c r="T46" s="452">
        <v>2018</v>
      </c>
      <c r="U46" s="501">
        <v>12592500</v>
      </c>
      <c r="V46" s="521">
        <v>1.3</v>
      </c>
      <c r="W46" s="266" t="s">
        <v>177</v>
      </c>
      <c r="X46" s="494" t="s">
        <v>177</v>
      </c>
      <c r="Y46" s="494"/>
      <c r="Z46" s="447">
        <v>115000</v>
      </c>
      <c r="AA46" s="447">
        <v>65000</v>
      </c>
      <c r="AB46" s="266" t="s">
        <v>177</v>
      </c>
      <c r="AC46" s="456">
        <v>0</v>
      </c>
      <c r="AD46" s="344"/>
      <c r="AE46" s="266" t="s">
        <v>177</v>
      </c>
      <c r="AF46" s="505" t="s">
        <v>177</v>
      </c>
      <c r="AG46" s="834" t="s">
        <v>193</v>
      </c>
    </row>
    <row r="47" spans="2:33" s="1" customFormat="1" ht="27.95" customHeight="1" x14ac:dyDescent="0.25">
      <c r="B47" s="754"/>
      <c r="C47" s="58"/>
      <c r="D47" s="798"/>
      <c r="E47" s="798"/>
      <c r="F47" s="798"/>
      <c r="G47" s="58"/>
      <c r="H47" s="825"/>
      <c r="I47" s="58"/>
      <c r="J47" s="825"/>
      <c r="K47" s="55"/>
      <c r="L47" s="62">
        <v>2019</v>
      </c>
      <c r="M47" s="40"/>
      <c r="N47" s="322">
        <v>5192600.99</v>
      </c>
      <c r="O47" s="844"/>
      <c r="P47" s="342">
        <v>6.8787336556584963E-2</v>
      </c>
      <c r="Q47" s="367">
        <v>1</v>
      </c>
      <c r="R47" s="41"/>
      <c r="S47" s="868"/>
      <c r="T47" s="453">
        <v>2019</v>
      </c>
      <c r="U47" s="506">
        <v>12592500</v>
      </c>
      <c r="V47" s="520">
        <v>1.3</v>
      </c>
      <c r="W47" s="267" t="s">
        <v>177</v>
      </c>
      <c r="X47" s="497" t="s">
        <v>177</v>
      </c>
      <c r="Y47" s="497"/>
      <c r="Z47" s="449">
        <v>115000</v>
      </c>
      <c r="AA47" s="449">
        <v>65000</v>
      </c>
      <c r="AB47" s="267" t="s">
        <v>177</v>
      </c>
      <c r="AC47" s="455">
        <v>0</v>
      </c>
      <c r="AD47" s="345"/>
      <c r="AE47" s="267" t="s">
        <v>177</v>
      </c>
      <c r="AF47" s="510" t="s">
        <v>177</v>
      </c>
      <c r="AG47" s="835"/>
    </row>
    <row r="48" spans="2:33" s="1" customFormat="1" ht="27.95" customHeight="1" thickBot="1" x14ac:dyDescent="0.3">
      <c r="B48" s="755"/>
      <c r="D48" s="799"/>
      <c r="E48" s="799"/>
      <c r="F48" s="799"/>
      <c r="H48" s="826"/>
      <c r="J48" s="826"/>
      <c r="K48" s="55"/>
      <c r="L48" s="394">
        <v>2020</v>
      </c>
      <c r="M48" s="40"/>
      <c r="N48" s="339">
        <v>4448915</v>
      </c>
      <c r="O48" s="845"/>
      <c r="P48" s="343">
        <v>5.8935592009860781E-2</v>
      </c>
      <c r="Q48" s="256">
        <v>1</v>
      </c>
      <c r="R48" s="41"/>
      <c r="S48" s="868"/>
      <c r="T48" s="454">
        <v>2020</v>
      </c>
      <c r="U48" s="511">
        <v>12592500</v>
      </c>
      <c r="V48" s="522">
        <v>1.3</v>
      </c>
      <c r="W48" s="404">
        <v>6490000</v>
      </c>
      <c r="X48" s="406">
        <v>0.80567052980132448</v>
      </c>
      <c r="Y48" s="406">
        <v>0.96698543337464049</v>
      </c>
      <c r="Z48" s="261">
        <v>115000</v>
      </c>
      <c r="AA48" s="261">
        <v>65000</v>
      </c>
      <c r="AB48" s="404">
        <v>75000</v>
      </c>
      <c r="AC48" s="365">
        <v>0</v>
      </c>
      <c r="AD48" s="403"/>
      <c r="AE48" s="261">
        <v>1050</v>
      </c>
      <c r="AF48" s="499">
        <v>1200000</v>
      </c>
      <c r="AG48" s="836"/>
    </row>
    <row r="49" spans="2:19" s="1" customFormat="1" ht="17.100000000000001" customHeight="1" thickBot="1" x14ac:dyDescent="0.3">
      <c r="B49" s="7"/>
      <c r="D49" s="40"/>
      <c r="E49" s="40"/>
      <c r="F49" s="40"/>
      <c r="H49" s="40"/>
      <c r="J49" s="40"/>
      <c r="L49" s="5"/>
      <c r="N49" s="393">
        <v>9641515.9900000002</v>
      </c>
      <c r="O49" s="40"/>
      <c r="P49" s="567">
        <v>0.12772292856644574</v>
      </c>
      <c r="Q49" s="565"/>
      <c r="S49" s="869"/>
    </row>
    <row r="50" spans="2:19" s="1" customFormat="1" x14ac:dyDescent="0.25">
      <c r="B50" s="244" t="s">
        <v>80</v>
      </c>
      <c r="P50" s="5"/>
      <c r="Q50" s="5"/>
      <c r="R50" s="41"/>
      <c r="S50" s="41"/>
    </row>
    <row r="51" spans="2:19" s="1" customFormat="1" ht="20.45" customHeight="1" x14ac:dyDescent="0.25">
      <c r="S51" s="41"/>
    </row>
    <row r="52" spans="2:19" s="1" customFormat="1" x14ac:dyDescent="0.25">
      <c r="P52" s="41"/>
      <c r="Q52" s="41"/>
      <c r="R52" s="41"/>
      <c r="S52" s="41"/>
    </row>
    <row r="53" spans="2:19" s="1" customFormat="1" x14ac:dyDescent="0.25">
      <c r="P53" s="41"/>
      <c r="Q53" s="41"/>
      <c r="R53" s="41"/>
      <c r="S53" s="41"/>
    </row>
    <row r="54" spans="2:19" s="1" customFormat="1" x14ac:dyDescent="0.25">
      <c r="P54" s="41"/>
      <c r="Q54" s="41"/>
      <c r="R54" s="41"/>
      <c r="S54" s="41"/>
    </row>
    <row r="55" spans="2:19" s="1" customFormat="1" x14ac:dyDescent="0.25">
      <c r="P55" s="41"/>
      <c r="Q55" s="41"/>
      <c r="R55" s="41"/>
      <c r="S55" s="41"/>
    </row>
    <row r="56" spans="2:19" s="1" customFormat="1" x14ac:dyDescent="0.25">
      <c r="P56" s="41"/>
      <c r="Q56" s="41"/>
      <c r="R56" s="41"/>
      <c r="S56" s="41"/>
    </row>
    <row r="57" spans="2:19" s="1" customFormat="1" x14ac:dyDescent="0.25">
      <c r="P57" s="41"/>
      <c r="Q57" s="41"/>
      <c r="R57" s="41"/>
      <c r="S57" s="41"/>
    </row>
    <row r="58" spans="2:19" s="1" customFormat="1" x14ac:dyDescent="0.25">
      <c r="P58" s="41"/>
      <c r="Q58" s="41"/>
      <c r="R58" s="41"/>
      <c r="S58" s="41"/>
    </row>
    <row r="59" spans="2:19" s="1" customFormat="1" x14ac:dyDescent="0.25">
      <c r="P59" s="41"/>
      <c r="Q59" s="41"/>
      <c r="R59" s="41"/>
      <c r="S59" s="41"/>
    </row>
    <row r="60" spans="2:19" s="1" customFormat="1" hidden="1" x14ac:dyDescent="0.25">
      <c r="P60" s="41"/>
      <c r="Q60" s="41"/>
      <c r="R60" s="41"/>
      <c r="S60" s="41"/>
    </row>
    <row r="61" spans="2:19" s="1" customFormat="1" hidden="1" x14ac:dyDescent="0.25">
      <c r="P61" s="41"/>
      <c r="Q61" s="41"/>
      <c r="R61" s="41"/>
      <c r="S61" s="41"/>
    </row>
    <row r="62" spans="2:19" s="1" customFormat="1" hidden="1" x14ac:dyDescent="0.25">
      <c r="P62" s="41"/>
      <c r="Q62" s="41"/>
      <c r="R62" s="41"/>
      <c r="S62" s="41"/>
    </row>
    <row r="63" spans="2:19" s="1" customFormat="1" hidden="1" x14ac:dyDescent="0.25">
      <c r="P63" s="41"/>
      <c r="Q63" s="41"/>
      <c r="R63" s="41"/>
      <c r="S63" s="41"/>
    </row>
    <row r="64" spans="2:19" s="1" customFormat="1" hidden="1" x14ac:dyDescent="0.25">
      <c r="P64" s="41"/>
      <c r="Q64" s="41"/>
      <c r="R64" s="41"/>
      <c r="S64" s="41"/>
    </row>
    <row r="65" spans="16:19" s="1" customFormat="1" hidden="1" x14ac:dyDescent="0.25">
      <c r="P65" s="41"/>
      <c r="Q65" s="41"/>
      <c r="R65" s="41"/>
      <c r="S65" s="41"/>
    </row>
    <row r="66" spans="16:19" s="1" customFormat="1" hidden="1" x14ac:dyDescent="0.25">
      <c r="P66" s="41"/>
      <c r="Q66" s="41"/>
      <c r="R66" s="41"/>
      <c r="S66" s="41"/>
    </row>
    <row r="67" spans="16:19" s="1" customFormat="1" hidden="1" x14ac:dyDescent="0.25">
      <c r="P67" s="41"/>
      <c r="Q67" s="41"/>
      <c r="R67" s="41"/>
      <c r="S67" s="41"/>
    </row>
    <row r="68" spans="16:19" s="1" customFormat="1" hidden="1" x14ac:dyDescent="0.25">
      <c r="P68" s="41"/>
      <c r="Q68" s="41"/>
      <c r="R68" s="41"/>
      <c r="S68" s="41"/>
    </row>
    <row r="69" spans="16:19" s="1" customFormat="1" hidden="1" x14ac:dyDescent="0.25">
      <c r="P69" s="41"/>
      <c r="Q69" s="41"/>
      <c r="R69" s="41"/>
      <c r="S69" s="41"/>
    </row>
    <row r="70" spans="16:19" s="1" customFormat="1" hidden="1" x14ac:dyDescent="0.25">
      <c r="P70" s="41"/>
      <c r="Q70" s="41"/>
      <c r="R70" s="41"/>
      <c r="S70" s="41"/>
    </row>
    <row r="71" spans="16:19" s="1" customFormat="1" hidden="1" x14ac:dyDescent="0.25">
      <c r="P71" s="41"/>
      <c r="Q71" s="41"/>
      <c r="R71" s="41"/>
      <c r="S71" s="41"/>
    </row>
    <row r="72" spans="16:19" s="1" customFormat="1" hidden="1" x14ac:dyDescent="0.25">
      <c r="P72" s="41"/>
      <c r="Q72" s="41"/>
      <c r="R72" s="41"/>
      <c r="S72" s="41"/>
    </row>
    <row r="73" spans="16:19" s="1" customFormat="1" hidden="1" x14ac:dyDescent="0.25">
      <c r="P73" s="41"/>
      <c r="Q73" s="41"/>
      <c r="R73" s="41"/>
      <c r="S73" s="41"/>
    </row>
    <row r="74" spans="16:19" s="1" customFormat="1" hidden="1" x14ac:dyDescent="0.25">
      <c r="P74" s="41"/>
      <c r="Q74" s="41"/>
      <c r="R74" s="41"/>
      <c r="S74" s="41"/>
    </row>
    <row r="75" spans="16:19" s="1" customFormat="1" hidden="1" x14ac:dyDescent="0.25">
      <c r="P75" s="41"/>
      <c r="Q75" s="41"/>
      <c r="R75" s="41"/>
      <c r="S75" s="41"/>
    </row>
    <row r="76" spans="16:19" s="1" customFormat="1" hidden="1" x14ac:dyDescent="0.25">
      <c r="P76" s="41"/>
      <c r="Q76" s="41"/>
      <c r="R76" s="41"/>
      <c r="S76" s="41"/>
    </row>
    <row r="77" spans="16:19" s="1" customFormat="1" hidden="1" x14ac:dyDescent="0.25">
      <c r="P77" s="41"/>
      <c r="Q77" s="41"/>
      <c r="R77" s="41"/>
      <c r="S77" s="41"/>
    </row>
    <row r="78" spans="16:19" s="1" customFormat="1" hidden="1" x14ac:dyDescent="0.25">
      <c r="P78" s="41"/>
      <c r="Q78" s="41"/>
      <c r="R78" s="41"/>
      <c r="S78" s="41"/>
    </row>
    <row r="79" spans="16:19" s="1" customFormat="1" hidden="1" x14ac:dyDescent="0.25">
      <c r="P79" s="41"/>
      <c r="Q79" s="41"/>
      <c r="R79" s="41"/>
      <c r="S79" s="41"/>
    </row>
    <row r="80" spans="16:19" s="1" customFormat="1" hidden="1" x14ac:dyDescent="0.25">
      <c r="P80" s="41"/>
      <c r="Q80" s="41"/>
      <c r="R80" s="41"/>
      <c r="S80" s="41"/>
    </row>
    <row r="81" spans="16:19" s="1" customFormat="1" hidden="1" x14ac:dyDescent="0.25">
      <c r="P81" s="41"/>
      <c r="Q81" s="41"/>
      <c r="R81" s="41"/>
      <c r="S81" s="41"/>
    </row>
    <row r="82" spans="16:19" s="1" customFormat="1" hidden="1" x14ac:dyDescent="0.25">
      <c r="P82" s="41"/>
      <c r="Q82" s="41"/>
      <c r="R82" s="41"/>
      <c r="S82" s="41"/>
    </row>
    <row r="83" spans="16:19" s="1" customFormat="1" hidden="1" x14ac:dyDescent="0.25">
      <c r="P83" s="41"/>
      <c r="Q83" s="41"/>
      <c r="R83" s="41"/>
      <c r="S83" s="41"/>
    </row>
    <row r="84" spans="16:19" s="1" customFormat="1" hidden="1" x14ac:dyDescent="0.25">
      <c r="P84" s="41"/>
      <c r="Q84" s="41"/>
      <c r="R84" s="41"/>
      <c r="S84" s="41"/>
    </row>
    <row r="85" spans="16:19" s="1" customFormat="1" hidden="1" x14ac:dyDescent="0.25">
      <c r="P85" s="41"/>
      <c r="Q85" s="41"/>
      <c r="R85" s="41"/>
      <c r="S85" s="41"/>
    </row>
    <row r="86" spans="16:19" s="1" customFormat="1" hidden="1" x14ac:dyDescent="0.25">
      <c r="P86" s="41"/>
      <c r="Q86" s="41"/>
      <c r="R86" s="41"/>
      <c r="S86" s="41"/>
    </row>
    <row r="87" spans="16:19" s="1" customFormat="1" hidden="1" x14ac:dyDescent="0.25">
      <c r="P87" s="41"/>
      <c r="Q87" s="41"/>
      <c r="R87" s="41"/>
      <c r="S87" s="41"/>
    </row>
    <row r="88" spans="16:19" s="1" customFormat="1" hidden="1" x14ac:dyDescent="0.25">
      <c r="P88" s="41"/>
      <c r="Q88" s="41"/>
      <c r="R88" s="41"/>
      <c r="S88" s="41"/>
    </row>
    <row r="89" spans="16:19" s="1" customFormat="1" hidden="1" x14ac:dyDescent="0.25">
      <c r="P89" s="41"/>
      <c r="Q89" s="41"/>
      <c r="R89" s="41"/>
      <c r="S89" s="41"/>
    </row>
    <row r="90" spans="16:19" s="1" customFormat="1" hidden="1" x14ac:dyDescent="0.25">
      <c r="P90" s="41"/>
      <c r="Q90" s="41"/>
      <c r="R90" s="41"/>
      <c r="S90" s="41"/>
    </row>
    <row r="91" spans="16:19" s="1" customFormat="1" hidden="1" x14ac:dyDescent="0.25">
      <c r="P91" s="41"/>
      <c r="Q91" s="41"/>
      <c r="R91" s="41"/>
      <c r="S91" s="41"/>
    </row>
    <row r="92" spans="16:19" s="1" customFormat="1" hidden="1" x14ac:dyDescent="0.25">
      <c r="P92" s="41"/>
      <c r="Q92" s="41"/>
      <c r="R92" s="41"/>
      <c r="S92" s="41"/>
    </row>
    <row r="93" spans="16:19" s="1" customFormat="1" hidden="1" x14ac:dyDescent="0.25">
      <c r="P93" s="41"/>
      <c r="Q93" s="41"/>
      <c r="R93" s="41"/>
      <c r="S93" s="41"/>
    </row>
    <row r="94" spans="16:19" s="1" customFormat="1" hidden="1" x14ac:dyDescent="0.25">
      <c r="P94" s="41"/>
      <c r="Q94" s="41"/>
      <c r="R94" s="41"/>
      <c r="S94" s="41"/>
    </row>
    <row r="95" spans="16:19" s="1" customFormat="1" hidden="1" x14ac:dyDescent="0.25">
      <c r="P95" s="41"/>
      <c r="Q95" s="41"/>
      <c r="R95" s="41"/>
      <c r="S95" s="41"/>
    </row>
    <row r="96" spans="16:19" s="1" customFormat="1" hidden="1" x14ac:dyDescent="0.25">
      <c r="P96" s="41"/>
      <c r="Q96" s="41"/>
      <c r="R96" s="41"/>
      <c r="S96" s="41"/>
    </row>
    <row r="97" spans="16:19" s="1" customFormat="1" hidden="1" x14ac:dyDescent="0.25">
      <c r="P97" s="41"/>
      <c r="Q97" s="41"/>
      <c r="R97" s="41"/>
      <c r="S97" s="41"/>
    </row>
    <row r="98" spans="16:19" s="1" customFormat="1" hidden="1" x14ac:dyDescent="0.25">
      <c r="P98" s="41"/>
      <c r="Q98" s="41"/>
      <c r="R98" s="41"/>
      <c r="S98" s="41"/>
    </row>
    <row r="99" spans="16:19" s="1" customFormat="1" hidden="1" x14ac:dyDescent="0.25">
      <c r="P99" s="41"/>
      <c r="Q99" s="41"/>
      <c r="R99" s="41"/>
      <c r="S99" s="41"/>
    </row>
    <row r="100" spans="16:19" s="1" customFormat="1" hidden="1" x14ac:dyDescent="0.25">
      <c r="P100" s="41"/>
      <c r="Q100" s="41"/>
      <c r="R100" s="41"/>
      <c r="S100" s="41"/>
    </row>
    <row r="101" spans="16:19" s="1" customFormat="1" hidden="1" x14ac:dyDescent="0.25">
      <c r="P101" s="41"/>
      <c r="Q101" s="41"/>
      <c r="R101" s="41"/>
      <c r="S101" s="41"/>
    </row>
    <row r="102" spans="16:19" s="1" customFormat="1" hidden="1" x14ac:dyDescent="0.25">
      <c r="P102" s="41"/>
      <c r="Q102" s="41"/>
      <c r="R102" s="41"/>
      <c r="S102" s="41"/>
    </row>
    <row r="103" spans="16:19" s="1" customFormat="1" hidden="1" x14ac:dyDescent="0.25">
      <c r="P103" s="41"/>
      <c r="Q103" s="41"/>
      <c r="R103" s="41"/>
      <c r="S103" s="41"/>
    </row>
    <row r="104" spans="16:19" s="1" customFormat="1" hidden="1" x14ac:dyDescent="0.25">
      <c r="P104" s="41"/>
      <c r="Q104" s="41"/>
      <c r="R104" s="41"/>
      <c r="S104" s="41"/>
    </row>
    <row r="105" spans="16:19" s="1" customFormat="1" hidden="1" x14ac:dyDescent="0.25">
      <c r="P105" s="41"/>
      <c r="Q105" s="41"/>
      <c r="R105" s="41"/>
      <c r="S105" s="41"/>
    </row>
    <row r="106" spans="16:19" s="1" customFormat="1" hidden="1" x14ac:dyDescent="0.25">
      <c r="P106" s="41"/>
      <c r="Q106" s="41"/>
      <c r="R106" s="41"/>
      <c r="S106" s="41"/>
    </row>
    <row r="107" spans="16:19" s="1" customFormat="1" hidden="1" x14ac:dyDescent="0.25">
      <c r="P107" s="41"/>
      <c r="Q107" s="41"/>
      <c r="R107" s="41"/>
      <c r="S107" s="41"/>
    </row>
    <row r="108" spans="16:19" s="1" customFormat="1" hidden="1" x14ac:dyDescent="0.25">
      <c r="P108" s="41"/>
      <c r="Q108" s="41"/>
      <c r="R108" s="41"/>
      <c r="S108" s="41"/>
    </row>
    <row r="109" spans="16:19" s="1" customFormat="1" hidden="1" x14ac:dyDescent="0.25">
      <c r="P109" s="41"/>
      <c r="Q109" s="41"/>
      <c r="R109" s="41"/>
      <c r="S109" s="41"/>
    </row>
    <row r="110" spans="16:19" s="1" customFormat="1" hidden="1" x14ac:dyDescent="0.25">
      <c r="P110" s="41"/>
      <c r="Q110" s="41"/>
      <c r="R110" s="41"/>
      <c r="S110" s="41"/>
    </row>
    <row r="111" spans="16:19" s="1" customFormat="1" hidden="1" x14ac:dyDescent="0.25">
      <c r="P111" s="41"/>
      <c r="Q111" s="41"/>
      <c r="R111" s="41"/>
      <c r="S111" s="41"/>
    </row>
    <row r="112" spans="16:19" s="1" customFormat="1" hidden="1" x14ac:dyDescent="0.25">
      <c r="P112" s="41"/>
      <c r="Q112" s="41"/>
      <c r="R112" s="41"/>
      <c r="S112" s="41"/>
    </row>
    <row r="113" spans="16:19" s="1" customFormat="1" hidden="1" x14ac:dyDescent="0.25">
      <c r="P113" s="41"/>
      <c r="Q113" s="41"/>
      <c r="R113" s="41"/>
      <c r="S113" s="41"/>
    </row>
    <row r="114" spans="16:19" s="1" customFormat="1" hidden="1" x14ac:dyDescent="0.25">
      <c r="P114" s="41"/>
      <c r="Q114" s="41"/>
      <c r="R114" s="41"/>
      <c r="S114" s="41"/>
    </row>
    <row r="115" spans="16:19" s="1" customFormat="1" hidden="1" x14ac:dyDescent="0.25">
      <c r="P115" s="41"/>
      <c r="Q115" s="41"/>
      <c r="R115" s="41"/>
      <c r="S115" s="41"/>
    </row>
    <row r="116" spans="16:19" s="1" customFormat="1" hidden="1" x14ac:dyDescent="0.25">
      <c r="P116" s="41"/>
      <c r="Q116" s="41"/>
      <c r="R116" s="41"/>
      <c r="S116" s="41"/>
    </row>
    <row r="117" spans="16:19" s="1" customFormat="1" hidden="1" x14ac:dyDescent="0.25">
      <c r="P117" s="41"/>
      <c r="Q117" s="41"/>
      <c r="R117" s="41"/>
      <c r="S117" s="41"/>
    </row>
    <row r="118" spans="16:19" s="1" customFormat="1" hidden="1" x14ac:dyDescent="0.25">
      <c r="P118" s="41"/>
      <c r="Q118" s="41"/>
      <c r="R118" s="41"/>
      <c r="S118" s="41"/>
    </row>
    <row r="119" spans="16:19" s="1" customFormat="1" hidden="1" x14ac:dyDescent="0.25">
      <c r="P119" s="41"/>
      <c r="Q119" s="41"/>
      <c r="R119" s="41"/>
      <c r="S119" s="41"/>
    </row>
    <row r="120" spans="16:19" s="1" customFormat="1" hidden="1" x14ac:dyDescent="0.25">
      <c r="P120" s="41"/>
      <c r="Q120" s="41"/>
      <c r="R120" s="41"/>
      <c r="S120" s="41"/>
    </row>
    <row r="121" spans="16:19" s="1" customFormat="1" hidden="1" x14ac:dyDescent="0.25">
      <c r="P121" s="41"/>
      <c r="Q121" s="41"/>
      <c r="R121" s="41"/>
      <c r="S121" s="41"/>
    </row>
    <row r="122" spans="16:19" s="1" customFormat="1" hidden="1" x14ac:dyDescent="0.25">
      <c r="P122" s="41"/>
      <c r="Q122" s="41"/>
      <c r="R122" s="41"/>
      <c r="S122" s="41"/>
    </row>
    <row r="123" spans="16:19" s="1" customFormat="1" hidden="1" x14ac:dyDescent="0.25">
      <c r="P123" s="41"/>
      <c r="Q123" s="41"/>
      <c r="R123" s="41"/>
      <c r="S123" s="41"/>
    </row>
    <row r="124" spans="16:19" s="1" customFormat="1" hidden="1" x14ac:dyDescent="0.25">
      <c r="P124" s="41"/>
      <c r="Q124" s="41"/>
      <c r="R124" s="41"/>
      <c r="S124" s="41"/>
    </row>
    <row r="125" spans="16:19" s="1" customFormat="1" hidden="1" x14ac:dyDescent="0.25">
      <c r="P125" s="41"/>
      <c r="Q125" s="41"/>
      <c r="R125" s="41"/>
      <c r="S125" s="41"/>
    </row>
    <row r="126" spans="16:19" s="1" customFormat="1" hidden="1" x14ac:dyDescent="0.25">
      <c r="P126" s="41"/>
      <c r="Q126" s="41"/>
      <c r="R126" s="41"/>
      <c r="S126" s="41"/>
    </row>
    <row r="127" spans="16:19" s="1" customFormat="1" hidden="1" x14ac:dyDescent="0.25">
      <c r="P127" s="41"/>
      <c r="Q127" s="41"/>
      <c r="R127" s="41"/>
      <c r="S127" s="41"/>
    </row>
    <row r="128" spans="16:19" s="1" customFormat="1" hidden="1" x14ac:dyDescent="0.25">
      <c r="P128" s="41"/>
      <c r="Q128" s="41"/>
      <c r="R128" s="41"/>
      <c r="S128" s="41"/>
    </row>
    <row r="129" spans="16:19" s="1" customFormat="1" hidden="1" x14ac:dyDescent="0.25">
      <c r="P129" s="41"/>
      <c r="Q129" s="41"/>
      <c r="R129" s="41"/>
      <c r="S129" s="41"/>
    </row>
    <row r="130" spans="16:19" s="1" customFormat="1" hidden="1" x14ac:dyDescent="0.25">
      <c r="P130" s="41"/>
      <c r="Q130" s="41"/>
      <c r="R130" s="41"/>
      <c r="S130" s="41"/>
    </row>
    <row r="131" spans="16:19" s="1" customFormat="1" hidden="1" x14ac:dyDescent="0.25">
      <c r="P131" s="41"/>
      <c r="Q131" s="41"/>
      <c r="R131" s="41"/>
      <c r="S131" s="41"/>
    </row>
    <row r="132" spans="16:19" s="1" customFormat="1" hidden="1" x14ac:dyDescent="0.25">
      <c r="P132" s="41"/>
      <c r="Q132" s="41"/>
      <c r="R132" s="41"/>
      <c r="S132" s="41"/>
    </row>
    <row r="133" spans="16:19" s="1" customFormat="1" hidden="1" x14ac:dyDescent="0.25">
      <c r="P133" s="41"/>
      <c r="Q133" s="41"/>
      <c r="R133" s="41"/>
      <c r="S133" s="41"/>
    </row>
    <row r="134" spans="16:19" s="1" customFormat="1" hidden="1" x14ac:dyDescent="0.25">
      <c r="P134" s="41"/>
      <c r="Q134" s="41"/>
      <c r="R134" s="41"/>
      <c r="S134" s="41"/>
    </row>
    <row r="135" spans="16:19" s="1" customFormat="1" hidden="1" x14ac:dyDescent="0.25">
      <c r="P135" s="41"/>
      <c r="Q135" s="41"/>
      <c r="R135" s="41"/>
      <c r="S135" s="41"/>
    </row>
    <row r="136" spans="16:19" s="1" customFormat="1" hidden="1" x14ac:dyDescent="0.25">
      <c r="P136" s="41"/>
      <c r="Q136" s="41"/>
      <c r="R136" s="41"/>
      <c r="S136" s="41"/>
    </row>
    <row r="137" spans="16:19" s="1" customFormat="1" hidden="1" x14ac:dyDescent="0.25">
      <c r="P137" s="41"/>
      <c r="Q137" s="41"/>
      <c r="R137" s="41"/>
      <c r="S137" s="41"/>
    </row>
    <row r="138" spans="16:19" s="1" customFormat="1" hidden="1" x14ac:dyDescent="0.25">
      <c r="P138" s="41"/>
      <c r="Q138" s="41"/>
      <c r="R138" s="41"/>
      <c r="S138" s="41"/>
    </row>
    <row r="139" spans="16:19" s="1" customFormat="1" hidden="1" x14ac:dyDescent="0.25">
      <c r="P139" s="41"/>
      <c r="Q139" s="41"/>
      <c r="R139" s="41"/>
      <c r="S139" s="41"/>
    </row>
    <row r="140" spans="16:19" s="1" customFormat="1" hidden="1" x14ac:dyDescent="0.25">
      <c r="P140" s="41"/>
      <c r="Q140" s="41"/>
      <c r="R140" s="41"/>
      <c r="S140" s="41"/>
    </row>
    <row r="141" spans="16:19" s="1" customFormat="1" hidden="1" x14ac:dyDescent="0.25">
      <c r="P141" s="41"/>
      <c r="Q141" s="41"/>
      <c r="R141" s="41"/>
      <c r="S141" s="41"/>
    </row>
    <row r="142" spans="16:19" s="1" customFormat="1" hidden="1" x14ac:dyDescent="0.25">
      <c r="P142" s="41"/>
      <c r="Q142" s="41"/>
      <c r="R142" s="41"/>
      <c r="S142" s="41"/>
    </row>
    <row r="143" spans="16:19" s="1" customFormat="1" hidden="1" x14ac:dyDescent="0.25">
      <c r="P143" s="41"/>
      <c r="Q143" s="41"/>
      <c r="R143" s="41"/>
      <c r="S143" s="41"/>
    </row>
    <row r="144" spans="16:19" s="1" customFormat="1" hidden="1" x14ac:dyDescent="0.25">
      <c r="P144" s="41"/>
      <c r="Q144" s="41"/>
      <c r="R144" s="41"/>
      <c r="S144" s="41"/>
    </row>
    <row r="145" spans="16:19" s="1" customFormat="1" hidden="1" x14ac:dyDescent="0.25">
      <c r="P145" s="41"/>
      <c r="Q145" s="41"/>
      <c r="R145" s="41"/>
      <c r="S145" s="41"/>
    </row>
    <row r="146" spans="16:19" s="1" customFormat="1" hidden="1" x14ac:dyDescent="0.25">
      <c r="P146" s="41"/>
      <c r="Q146" s="41"/>
      <c r="R146" s="41"/>
      <c r="S146" s="41"/>
    </row>
    <row r="147" spans="16:19" s="1" customFormat="1" hidden="1" x14ac:dyDescent="0.25">
      <c r="P147" s="41"/>
      <c r="Q147" s="41"/>
      <c r="R147" s="41"/>
      <c r="S147" s="41"/>
    </row>
    <row r="148" spans="16:19" s="1" customFormat="1" hidden="1" x14ac:dyDescent="0.25">
      <c r="P148" s="41"/>
      <c r="Q148" s="41"/>
      <c r="R148" s="41"/>
      <c r="S148" s="41"/>
    </row>
    <row r="149" spans="16:19" s="1" customFormat="1" hidden="1" x14ac:dyDescent="0.25">
      <c r="P149" s="41"/>
      <c r="Q149" s="41"/>
      <c r="R149" s="41"/>
      <c r="S149" s="41"/>
    </row>
    <row r="150" spans="16:19" s="1" customFormat="1" hidden="1" x14ac:dyDescent="0.25">
      <c r="P150" s="41"/>
      <c r="Q150" s="41"/>
      <c r="R150" s="41"/>
      <c r="S150" s="41"/>
    </row>
    <row r="151" spans="16:19" s="1" customFormat="1" hidden="1" x14ac:dyDescent="0.25">
      <c r="P151" s="41"/>
      <c r="Q151" s="41"/>
      <c r="R151" s="41"/>
      <c r="S151" s="41"/>
    </row>
    <row r="152" spans="16:19" s="1" customFormat="1" hidden="1" x14ac:dyDescent="0.25">
      <c r="P152" s="41"/>
      <c r="Q152" s="41"/>
      <c r="R152" s="41"/>
      <c r="S152" s="41"/>
    </row>
    <row r="153" spans="16:19" s="1" customFormat="1" hidden="1" x14ac:dyDescent="0.25">
      <c r="P153" s="41"/>
      <c r="Q153" s="41"/>
      <c r="R153" s="41"/>
      <c r="S153" s="41"/>
    </row>
    <row r="154" spans="16:19" s="1" customFormat="1" hidden="1" x14ac:dyDescent="0.25">
      <c r="P154" s="41"/>
      <c r="Q154" s="41"/>
      <c r="R154" s="41"/>
      <c r="S154" s="41"/>
    </row>
    <row r="155" spans="16:19" s="1" customFormat="1" hidden="1" x14ac:dyDescent="0.25">
      <c r="P155" s="41"/>
      <c r="Q155" s="41"/>
      <c r="R155" s="41"/>
      <c r="S155" s="41"/>
    </row>
    <row r="156" spans="16:19" s="1" customFormat="1" hidden="1" x14ac:dyDescent="0.25">
      <c r="P156" s="41"/>
      <c r="Q156" s="41"/>
      <c r="R156" s="41"/>
      <c r="S156" s="41"/>
    </row>
    <row r="157" spans="16:19" s="1" customFormat="1" hidden="1" x14ac:dyDescent="0.25">
      <c r="P157" s="41"/>
      <c r="Q157" s="41"/>
      <c r="R157" s="41"/>
      <c r="S157" s="41"/>
    </row>
    <row r="158" spans="16:19" s="1" customFormat="1" hidden="1" x14ac:dyDescent="0.25">
      <c r="P158" s="41"/>
      <c r="Q158" s="41"/>
      <c r="R158" s="41"/>
      <c r="S158" s="41"/>
    </row>
    <row r="159" spans="16:19" s="1" customFormat="1" hidden="1" x14ac:dyDescent="0.25">
      <c r="P159" s="41"/>
      <c r="Q159" s="41"/>
      <c r="R159" s="41"/>
      <c r="S159" s="41"/>
    </row>
    <row r="160" spans="16:19" s="1" customFormat="1" hidden="1" x14ac:dyDescent="0.25">
      <c r="P160" s="41"/>
      <c r="Q160" s="41"/>
      <c r="R160" s="41"/>
      <c r="S160" s="41"/>
    </row>
    <row r="161" spans="16:33" s="1" customFormat="1" hidden="1" x14ac:dyDescent="0.25">
      <c r="P161" s="41"/>
      <c r="Q161" s="41"/>
      <c r="R161" s="41"/>
      <c r="S161" s="41"/>
    </row>
    <row r="162" spans="16:33" s="1" customFormat="1" hidden="1" x14ac:dyDescent="0.25">
      <c r="P162" s="41"/>
      <c r="Q162" s="41"/>
      <c r="R162" s="41"/>
      <c r="S162" s="41"/>
    </row>
    <row r="163" spans="16:33" s="1" customFormat="1" hidden="1" x14ac:dyDescent="0.25">
      <c r="P163" s="41"/>
      <c r="Q163" s="41"/>
      <c r="R163" s="41"/>
      <c r="S163" s="41"/>
    </row>
    <row r="164" spans="16:33" s="1" customFormat="1" hidden="1" x14ac:dyDescent="0.25">
      <c r="P164" s="41"/>
      <c r="Q164" s="41"/>
      <c r="R164" s="41"/>
      <c r="S164" s="41"/>
    </row>
    <row r="165" spans="16:33" s="1" customFormat="1" hidden="1" x14ac:dyDescent="0.25">
      <c r="P165" s="41"/>
      <c r="Q165" s="41"/>
      <c r="R165" s="41"/>
      <c r="S165" s="41"/>
    </row>
    <row r="166" spans="16:33" s="1" customFormat="1" hidden="1" x14ac:dyDescent="0.25">
      <c r="P166" s="41"/>
      <c r="Q166" s="41"/>
      <c r="R166" s="41"/>
      <c r="S166" s="41"/>
    </row>
    <row r="167" spans="16:33" s="1" customFormat="1" hidden="1" x14ac:dyDescent="0.25">
      <c r="P167" s="41"/>
      <c r="Q167" s="41"/>
      <c r="R167" s="41"/>
      <c r="S167" s="41"/>
    </row>
    <row r="168" spans="16:33" s="1" customFormat="1" hidden="1" x14ac:dyDescent="0.25">
      <c r="P168" s="41"/>
      <c r="Q168" s="41"/>
      <c r="R168" s="41"/>
      <c r="S168" s="41"/>
    </row>
    <row r="169" spans="16:33" s="1" customFormat="1" hidden="1" x14ac:dyDescent="0.25">
      <c r="P169" s="41"/>
      <c r="Q169" s="41"/>
      <c r="R169" s="41"/>
      <c r="S169" s="41"/>
    </row>
    <row r="170" spans="16:33" s="1" customFormat="1" hidden="1" x14ac:dyDescent="0.25">
      <c r="P170" s="41"/>
      <c r="Q170" s="41"/>
      <c r="R170" s="41"/>
      <c r="S170" s="41"/>
    </row>
    <row r="171" spans="16:33" s="1" customFormat="1" hidden="1" x14ac:dyDescent="0.25">
      <c r="P171" s="41"/>
      <c r="Q171" s="41"/>
      <c r="R171" s="41"/>
      <c r="S171" s="41"/>
    </row>
    <row r="172" spans="16:33" s="1" customFormat="1" hidden="1" x14ac:dyDescent="0.25">
      <c r="P172" s="41"/>
      <c r="Q172" s="41"/>
      <c r="R172" s="41"/>
      <c r="S172" s="41"/>
    </row>
    <row r="173" spans="16:33" s="1" customFormat="1" hidden="1" x14ac:dyDescent="0.25">
      <c r="P173" s="41"/>
      <c r="Q173" s="41"/>
      <c r="R173" s="41"/>
      <c r="S173" s="41"/>
    </row>
    <row r="174" spans="16:33" s="1" customFormat="1" hidden="1" x14ac:dyDescent="0.25">
      <c r="P174" s="41"/>
      <c r="Q174" s="41"/>
      <c r="R174" s="41"/>
      <c r="S174" s="48"/>
      <c r="U174"/>
      <c r="V174"/>
      <c r="W174"/>
      <c r="X174"/>
      <c r="Y174"/>
      <c r="Z174"/>
      <c r="AA174"/>
      <c r="AB174"/>
      <c r="AC174"/>
      <c r="AD174"/>
      <c r="AE174"/>
      <c r="AF174"/>
      <c r="AG174"/>
    </row>
    <row r="175" spans="16:33" s="1" customFormat="1" hidden="1" x14ac:dyDescent="0.25">
      <c r="P175" s="41"/>
      <c r="Q175" s="41"/>
      <c r="R175" s="41"/>
      <c r="S175" s="48"/>
      <c r="U175"/>
      <c r="V175"/>
      <c r="W175"/>
      <c r="X175"/>
      <c r="Y175"/>
      <c r="Z175"/>
      <c r="AA175"/>
      <c r="AB175"/>
      <c r="AC175"/>
      <c r="AD175"/>
      <c r="AE175"/>
      <c r="AF175"/>
      <c r="AG175"/>
    </row>
    <row r="176" spans="16:33" s="1" customFormat="1" hidden="1" x14ac:dyDescent="0.25">
      <c r="P176" s="41"/>
      <c r="Q176" s="41"/>
      <c r="R176" s="41"/>
      <c r="S176" s="48"/>
      <c r="U176"/>
      <c r="V176"/>
      <c r="W176"/>
      <c r="X176"/>
      <c r="Y176"/>
      <c r="Z176"/>
      <c r="AA176"/>
      <c r="AB176"/>
      <c r="AC176"/>
      <c r="AD176"/>
      <c r="AE176"/>
      <c r="AF176"/>
      <c r="AG176"/>
    </row>
    <row r="177" spans="16:33" s="1" customFormat="1" hidden="1" x14ac:dyDescent="0.25">
      <c r="P177" s="41"/>
      <c r="Q177" s="41"/>
      <c r="R177" s="41"/>
      <c r="S177" s="48"/>
      <c r="U177"/>
      <c r="V177"/>
      <c r="W177"/>
      <c r="X177"/>
      <c r="Y177"/>
      <c r="Z177"/>
      <c r="AA177"/>
      <c r="AB177"/>
      <c r="AC177"/>
      <c r="AD177"/>
      <c r="AE177"/>
      <c r="AF177"/>
      <c r="AG177"/>
    </row>
    <row r="178" spans="16:33" s="1" customFormat="1" hidden="1" x14ac:dyDescent="0.25">
      <c r="P178" s="41"/>
      <c r="Q178" s="41"/>
      <c r="R178" s="41"/>
      <c r="S178" s="48"/>
      <c r="U178"/>
      <c r="V178"/>
      <c r="W178"/>
      <c r="X178"/>
      <c r="Y178"/>
      <c r="Z178"/>
      <c r="AA178"/>
      <c r="AB178"/>
      <c r="AC178"/>
      <c r="AD178"/>
      <c r="AE178"/>
      <c r="AF178"/>
      <c r="AG178"/>
    </row>
    <row r="179" spans="16:33" s="1" customFormat="1" hidden="1" x14ac:dyDescent="0.25">
      <c r="P179" s="41"/>
      <c r="Q179" s="41"/>
      <c r="R179" s="41"/>
      <c r="S179" s="48"/>
      <c r="U179"/>
      <c r="V179"/>
      <c r="W179"/>
      <c r="X179"/>
      <c r="Y179"/>
      <c r="Z179"/>
      <c r="AA179"/>
      <c r="AB179"/>
      <c r="AC179"/>
      <c r="AD179"/>
      <c r="AE179"/>
      <c r="AF179"/>
      <c r="AG179"/>
    </row>
    <row r="180" spans="16:33" s="1" customFormat="1" hidden="1" x14ac:dyDescent="0.25">
      <c r="P180" s="41"/>
      <c r="Q180" s="41"/>
      <c r="R180" s="41"/>
      <c r="S180" s="48"/>
      <c r="U180"/>
      <c r="V180"/>
      <c r="W180"/>
      <c r="X180"/>
      <c r="Y180"/>
      <c r="Z180"/>
      <c r="AA180"/>
      <c r="AB180"/>
      <c r="AC180"/>
      <c r="AD180"/>
      <c r="AE180"/>
      <c r="AF180"/>
      <c r="AG180"/>
    </row>
    <row r="181" spans="16:33" s="1" customFormat="1" hidden="1" x14ac:dyDescent="0.25">
      <c r="P181" s="41"/>
      <c r="Q181" s="41"/>
      <c r="R181" s="41"/>
      <c r="S181" s="48"/>
      <c r="U181"/>
      <c r="V181"/>
      <c r="W181"/>
      <c r="X181"/>
      <c r="Y181"/>
      <c r="Z181"/>
      <c r="AA181"/>
      <c r="AB181"/>
      <c r="AC181"/>
      <c r="AD181"/>
      <c r="AE181"/>
      <c r="AF181"/>
      <c r="AG181"/>
    </row>
    <row r="182" spans="16:33" s="1" customFormat="1" hidden="1" x14ac:dyDescent="0.25">
      <c r="P182" s="41"/>
      <c r="Q182" s="41"/>
      <c r="R182" s="41"/>
      <c r="S182" s="48"/>
      <c r="U182"/>
      <c r="V182"/>
      <c r="W182"/>
      <c r="X182"/>
      <c r="Y182"/>
      <c r="Z182"/>
      <c r="AA182"/>
      <c r="AB182"/>
      <c r="AC182"/>
      <c r="AD182"/>
      <c r="AE182"/>
      <c r="AF182"/>
      <c r="AG182"/>
    </row>
    <row r="183" spans="16:33" s="1" customFormat="1" hidden="1" x14ac:dyDescent="0.25">
      <c r="P183" s="41"/>
      <c r="Q183" s="41"/>
      <c r="R183" s="41"/>
      <c r="S183" s="48"/>
      <c r="U183"/>
      <c r="V183"/>
      <c r="W183"/>
      <c r="X183"/>
      <c r="Y183"/>
      <c r="Z183"/>
      <c r="AA183"/>
      <c r="AB183"/>
      <c r="AC183"/>
      <c r="AD183"/>
      <c r="AE183"/>
      <c r="AF183"/>
      <c r="AG183"/>
    </row>
    <row r="184" spans="16:33" s="1" customFormat="1" hidden="1" x14ac:dyDescent="0.25">
      <c r="P184" s="41"/>
      <c r="Q184" s="41"/>
      <c r="R184" s="41"/>
      <c r="S184" s="48"/>
      <c r="U184"/>
      <c r="V184"/>
      <c r="W184"/>
      <c r="X184"/>
      <c r="Y184"/>
      <c r="Z184"/>
      <c r="AA184"/>
      <c r="AB184"/>
      <c r="AC184"/>
      <c r="AD184"/>
      <c r="AE184"/>
      <c r="AF184"/>
      <c r="AG184"/>
    </row>
    <row r="185" spans="16:33" s="1" customFormat="1" hidden="1" x14ac:dyDescent="0.25">
      <c r="P185" s="41"/>
      <c r="Q185" s="41"/>
      <c r="R185" s="41"/>
      <c r="S185" s="48"/>
      <c r="U185"/>
      <c r="V185"/>
      <c r="W185"/>
      <c r="X185"/>
      <c r="Y185"/>
      <c r="Z185"/>
      <c r="AA185"/>
      <c r="AB185"/>
      <c r="AC185"/>
      <c r="AD185"/>
      <c r="AE185"/>
      <c r="AF185"/>
      <c r="AG185"/>
    </row>
    <row r="186" spans="16:33" s="1" customFormat="1" hidden="1" x14ac:dyDescent="0.25">
      <c r="P186" s="41"/>
      <c r="Q186" s="41"/>
      <c r="R186" s="41"/>
      <c r="S186" s="48"/>
      <c r="U186"/>
      <c r="V186"/>
      <c r="W186"/>
      <c r="X186"/>
      <c r="Y186"/>
      <c r="Z186"/>
      <c r="AA186"/>
      <c r="AB186"/>
      <c r="AC186"/>
      <c r="AD186"/>
      <c r="AE186"/>
      <c r="AF186"/>
      <c r="AG186"/>
    </row>
    <row r="187" spans="16:33" s="1" customFormat="1" hidden="1" x14ac:dyDescent="0.25">
      <c r="P187" s="41"/>
      <c r="Q187" s="41"/>
      <c r="R187" s="41"/>
      <c r="S187" s="48"/>
      <c r="U187"/>
      <c r="V187"/>
      <c r="W187"/>
      <c r="X187"/>
      <c r="Y187"/>
      <c r="Z187"/>
      <c r="AA187"/>
      <c r="AB187"/>
      <c r="AC187"/>
      <c r="AD187"/>
      <c r="AE187"/>
      <c r="AF187"/>
      <c r="AG187"/>
    </row>
    <row r="188" spans="16:33" s="1" customFormat="1" hidden="1" x14ac:dyDescent="0.25">
      <c r="P188" s="41"/>
      <c r="Q188" s="41"/>
      <c r="R188" s="41"/>
      <c r="S188" s="48"/>
      <c r="U188"/>
      <c r="V188"/>
      <c r="W188"/>
      <c r="X188"/>
      <c r="Y188"/>
      <c r="Z188"/>
      <c r="AA188"/>
      <c r="AB188"/>
      <c r="AC188"/>
      <c r="AD188"/>
      <c r="AE188"/>
      <c r="AF188"/>
      <c r="AG188"/>
    </row>
    <row r="189" spans="16:33" s="1" customFormat="1" hidden="1" x14ac:dyDescent="0.25">
      <c r="P189" s="41"/>
      <c r="Q189" s="41"/>
      <c r="R189" s="41"/>
      <c r="S189" s="48"/>
      <c r="U189"/>
      <c r="V189"/>
      <c r="W189"/>
      <c r="X189"/>
      <c r="Y189"/>
      <c r="Z189"/>
      <c r="AA189"/>
      <c r="AB189"/>
      <c r="AC189"/>
      <c r="AD189"/>
      <c r="AE189"/>
      <c r="AF189"/>
      <c r="AG189"/>
    </row>
    <row r="190" spans="16:33" s="1" customFormat="1" hidden="1" x14ac:dyDescent="0.25">
      <c r="P190" s="41"/>
      <c r="Q190" s="41"/>
      <c r="R190" s="41"/>
      <c r="S190" s="48"/>
      <c r="U190"/>
      <c r="V190"/>
      <c r="W190"/>
      <c r="X190"/>
      <c r="Y190"/>
      <c r="Z190"/>
      <c r="AA190"/>
      <c r="AB190"/>
      <c r="AC190"/>
      <c r="AD190"/>
      <c r="AE190"/>
      <c r="AF190"/>
      <c r="AG190"/>
    </row>
    <row r="191" spans="16:33" s="1" customFormat="1" hidden="1" x14ac:dyDescent="0.25">
      <c r="P191" s="41"/>
      <c r="Q191" s="41"/>
      <c r="R191" s="41"/>
      <c r="S191" s="48"/>
      <c r="U191"/>
      <c r="V191"/>
      <c r="W191"/>
      <c r="X191"/>
      <c r="Y191"/>
      <c r="Z191"/>
      <c r="AA191"/>
      <c r="AB191"/>
      <c r="AC191"/>
      <c r="AD191"/>
      <c r="AE191"/>
      <c r="AF191"/>
      <c r="AG191"/>
    </row>
    <row r="192" spans="16:33" s="1" customFormat="1" hidden="1" x14ac:dyDescent="0.25">
      <c r="P192" s="41"/>
      <c r="Q192" s="41"/>
      <c r="R192" s="41"/>
      <c r="S192" s="48"/>
      <c r="U192"/>
      <c r="V192"/>
      <c r="W192"/>
      <c r="X192"/>
      <c r="Y192"/>
      <c r="Z192"/>
      <c r="AA192"/>
      <c r="AB192"/>
      <c r="AC192"/>
      <c r="AD192"/>
      <c r="AE192"/>
      <c r="AF192"/>
      <c r="AG192"/>
    </row>
    <row r="193" spans="16:33" s="1" customFormat="1" hidden="1" x14ac:dyDescent="0.25">
      <c r="P193" s="41"/>
      <c r="Q193" s="41"/>
      <c r="R193" s="41"/>
      <c r="S193" s="48"/>
      <c r="U193"/>
      <c r="V193"/>
      <c r="W193"/>
      <c r="X193"/>
      <c r="Y193"/>
      <c r="Z193"/>
      <c r="AA193"/>
      <c r="AB193"/>
      <c r="AC193"/>
      <c r="AD193"/>
      <c r="AE193"/>
      <c r="AF193"/>
      <c r="AG193"/>
    </row>
    <row r="194" spans="16:33" s="1" customFormat="1" hidden="1" x14ac:dyDescent="0.25">
      <c r="P194" s="41"/>
      <c r="Q194" s="41"/>
      <c r="R194" s="41"/>
      <c r="S194" s="48"/>
      <c r="U194"/>
      <c r="V194"/>
      <c r="W194"/>
      <c r="X194"/>
      <c r="Y194"/>
      <c r="Z194"/>
      <c r="AA194"/>
      <c r="AB194"/>
      <c r="AC194"/>
      <c r="AD194"/>
      <c r="AE194"/>
      <c r="AF194"/>
      <c r="AG194"/>
    </row>
    <row r="195" spans="16:33" s="1" customFormat="1" hidden="1" x14ac:dyDescent="0.25">
      <c r="P195" s="41"/>
      <c r="Q195" s="41"/>
      <c r="R195" s="41"/>
      <c r="S195" s="48"/>
      <c r="U195"/>
      <c r="V195"/>
      <c r="W195"/>
      <c r="X195"/>
      <c r="Y195"/>
      <c r="Z195"/>
      <c r="AA195"/>
      <c r="AB195"/>
      <c r="AC195"/>
      <c r="AD195"/>
      <c r="AE195"/>
      <c r="AF195"/>
      <c r="AG195"/>
    </row>
    <row r="196" spans="16:33" s="1" customFormat="1" hidden="1" x14ac:dyDescent="0.25">
      <c r="P196" s="41"/>
      <c r="Q196" s="41"/>
      <c r="R196" s="41"/>
      <c r="S196" s="48"/>
      <c r="U196"/>
      <c r="V196"/>
      <c r="W196"/>
      <c r="X196"/>
      <c r="Y196"/>
      <c r="Z196"/>
      <c r="AA196"/>
      <c r="AB196"/>
      <c r="AC196"/>
      <c r="AD196"/>
      <c r="AE196"/>
      <c r="AF196"/>
      <c r="AG196"/>
    </row>
    <row r="197" spans="16:33" s="1" customFormat="1" hidden="1" x14ac:dyDescent="0.25">
      <c r="P197" s="41"/>
      <c r="Q197" s="41"/>
      <c r="R197" s="41"/>
      <c r="S197" s="48"/>
      <c r="U197"/>
      <c r="V197"/>
      <c r="W197"/>
      <c r="X197"/>
      <c r="Y197"/>
      <c r="Z197"/>
      <c r="AA197"/>
      <c r="AB197"/>
      <c r="AC197"/>
      <c r="AD197"/>
      <c r="AE197"/>
      <c r="AF197"/>
      <c r="AG197"/>
    </row>
    <row r="198" spans="16:33" s="1" customFormat="1" hidden="1" x14ac:dyDescent="0.25">
      <c r="P198" s="41"/>
      <c r="Q198" s="41"/>
      <c r="R198" s="41"/>
      <c r="S198" s="48"/>
      <c r="U198"/>
      <c r="V198"/>
      <c r="W198"/>
      <c r="X198"/>
      <c r="Y198"/>
      <c r="Z198"/>
      <c r="AA198"/>
      <c r="AB198"/>
      <c r="AC198"/>
      <c r="AD198"/>
      <c r="AE198"/>
      <c r="AF198"/>
      <c r="AG198"/>
    </row>
    <row r="199" spans="16:33" s="1" customFormat="1" hidden="1" x14ac:dyDescent="0.25">
      <c r="P199" s="41"/>
      <c r="Q199" s="41"/>
      <c r="R199" s="41"/>
      <c r="S199" s="48"/>
      <c r="U199"/>
      <c r="V199"/>
      <c r="W199"/>
      <c r="X199"/>
      <c r="Y199"/>
      <c r="Z199"/>
      <c r="AA199"/>
      <c r="AB199"/>
      <c r="AC199"/>
      <c r="AD199"/>
      <c r="AE199"/>
      <c r="AF199"/>
      <c r="AG199"/>
    </row>
    <row r="200" spans="16:33" s="1" customFormat="1" hidden="1" x14ac:dyDescent="0.25">
      <c r="P200" s="41"/>
      <c r="Q200" s="41"/>
      <c r="R200" s="41"/>
      <c r="S200" s="48"/>
      <c r="U200"/>
      <c r="V200"/>
      <c r="W200"/>
      <c r="X200"/>
      <c r="Y200"/>
      <c r="Z200"/>
      <c r="AA200"/>
      <c r="AB200"/>
      <c r="AC200"/>
      <c r="AD200"/>
      <c r="AE200"/>
      <c r="AF200"/>
      <c r="AG200"/>
    </row>
    <row r="201" spans="16:33" s="1" customFormat="1" hidden="1" x14ac:dyDescent="0.25">
      <c r="P201" s="41"/>
      <c r="Q201" s="41"/>
      <c r="R201" s="41"/>
      <c r="S201" s="48"/>
      <c r="U201"/>
      <c r="V201"/>
      <c r="W201"/>
      <c r="X201"/>
      <c r="Y201"/>
      <c r="Z201"/>
      <c r="AA201"/>
      <c r="AB201"/>
      <c r="AC201"/>
      <c r="AD201"/>
      <c r="AE201"/>
      <c r="AF201"/>
      <c r="AG201"/>
    </row>
    <row r="202" spans="16:33" s="1" customFormat="1" hidden="1" x14ac:dyDescent="0.25">
      <c r="P202" s="41"/>
      <c r="Q202" s="41"/>
      <c r="R202" s="41"/>
      <c r="S202" s="48"/>
      <c r="U202"/>
      <c r="V202"/>
      <c r="W202"/>
      <c r="X202"/>
      <c r="Y202"/>
      <c r="Z202"/>
      <c r="AA202"/>
      <c r="AB202"/>
      <c r="AC202"/>
      <c r="AD202"/>
      <c r="AE202"/>
      <c r="AF202"/>
      <c r="AG202"/>
    </row>
    <row r="203" spans="16:33" s="1" customFormat="1" hidden="1" x14ac:dyDescent="0.25">
      <c r="P203" s="41"/>
      <c r="Q203" s="41"/>
      <c r="R203" s="41"/>
      <c r="S203" s="48"/>
      <c r="U203"/>
      <c r="V203"/>
      <c r="W203"/>
      <c r="X203"/>
      <c r="Y203"/>
      <c r="Z203"/>
      <c r="AA203"/>
      <c r="AB203"/>
      <c r="AC203"/>
      <c r="AD203"/>
      <c r="AE203"/>
      <c r="AF203"/>
      <c r="AG203"/>
    </row>
    <row r="204" spans="16:33" s="1" customFormat="1" hidden="1" x14ac:dyDescent="0.25">
      <c r="P204" s="41"/>
      <c r="Q204" s="41"/>
      <c r="R204" s="41"/>
      <c r="S204" s="48"/>
      <c r="U204"/>
      <c r="V204"/>
      <c r="W204"/>
      <c r="X204"/>
      <c r="Y204"/>
      <c r="Z204"/>
      <c r="AA204"/>
      <c r="AB204"/>
      <c r="AC204"/>
      <c r="AD204"/>
      <c r="AE204"/>
      <c r="AF204"/>
      <c r="AG204"/>
    </row>
    <row r="205" spans="16:33" s="1" customFormat="1" hidden="1" x14ac:dyDescent="0.25">
      <c r="P205" s="41"/>
      <c r="Q205" s="41"/>
      <c r="R205" s="41"/>
      <c r="S205" s="48"/>
      <c r="U205"/>
      <c r="V205"/>
      <c r="W205"/>
      <c r="X205"/>
      <c r="Y205"/>
      <c r="Z205"/>
      <c r="AA205"/>
      <c r="AB205"/>
      <c r="AC205"/>
      <c r="AD205"/>
      <c r="AE205"/>
      <c r="AF205"/>
      <c r="AG205"/>
    </row>
    <row r="206" spans="16:33" s="1" customFormat="1" hidden="1" x14ac:dyDescent="0.25">
      <c r="P206" s="41"/>
      <c r="Q206" s="41"/>
      <c r="R206" s="41"/>
      <c r="S206" s="48"/>
      <c r="U206"/>
      <c r="V206"/>
      <c r="W206"/>
      <c r="X206"/>
      <c r="Y206"/>
      <c r="Z206"/>
      <c r="AA206"/>
      <c r="AB206"/>
      <c r="AC206"/>
      <c r="AD206"/>
      <c r="AE206"/>
      <c r="AF206"/>
      <c r="AG206"/>
    </row>
    <row r="207" spans="16:33" s="1" customFormat="1" hidden="1" x14ac:dyDescent="0.25">
      <c r="P207" s="41"/>
      <c r="Q207" s="41"/>
      <c r="R207" s="41"/>
      <c r="S207" s="48"/>
      <c r="U207"/>
      <c r="V207"/>
      <c r="W207"/>
      <c r="X207"/>
      <c r="Y207"/>
      <c r="Z207"/>
      <c r="AA207"/>
      <c r="AB207"/>
      <c r="AC207"/>
      <c r="AD207"/>
      <c r="AE207"/>
      <c r="AF207"/>
      <c r="AG207"/>
    </row>
    <row r="208" spans="16:33" s="1" customFormat="1" hidden="1" x14ac:dyDescent="0.25">
      <c r="P208" s="41"/>
      <c r="Q208" s="41"/>
      <c r="R208" s="41"/>
      <c r="S208" s="48"/>
      <c r="U208"/>
      <c r="V208"/>
      <c r="W208"/>
      <c r="X208"/>
      <c r="Y208"/>
      <c r="Z208"/>
      <c r="AA208"/>
      <c r="AB208"/>
      <c r="AC208"/>
      <c r="AD208"/>
      <c r="AE208"/>
      <c r="AF208"/>
      <c r="AG208"/>
    </row>
  </sheetData>
  <mergeCells count="93">
    <mergeCell ref="X41:Y41"/>
    <mergeCell ref="X42:Y42"/>
    <mergeCell ref="X43:Y43"/>
    <mergeCell ref="T6:T9"/>
    <mergeCell ref="S11:S49"/>
    <mergeCell ref="S7:S8"/>
    <mergeCell ref="U7:Y7"/>
    <mergeCell ref="U6:AB6"/>
    <mergeCell ref="AG41:AG43"/>
    <mergeCell ref="AG11:AG13"/>
    <mergeCell ref="AC6:AD6"/>
    <mergeCell ref="AE6:AF6"/>
    <mergeCell ref="AG6:AG9"/>
    <mergeCell ref="AG31:AG33"/>
    <mergeCell ref="AG36:AG38"/>
    <mergeCell ref="AG16:AG18"/>
    <mergeCell ref="AG21:AG23"/>
    <mergeCell ref="AG26:AG28"/>
    <mergeCell ref="O46:O48"/>
    <mergeCell ref="O11:O13"/>
    <mergeCell ref="Q7:Q9"/>
    <mergeCell ref="O21:O23"/>
    <mergeCell ref="O41:O43"/>
    <mergeCell ref="AG46:AG48"/>
    <mergeCell ref="O26:O28"/>
    <mergeCell ref="E11:E13"/>
    <mergeCell ref="F11:F13"/>
    <mergeCell ref="B11:B13"/>
    <mergeCell ref="H11:H13"/>
    <mergeCell ref="J11:J13"/>
    <mergeCell ref="E26:E28"/>
    <mergeCell ref="F26:F28"/>
    <mergeCell ref="X11:X13"/>
    <mergeCell ref="Y11:Y13"/>
    <mergeCell ref="O16:O18"/>
    <mergeCell ref="D11:D13"/>
    <mergeCell ref="D21:D23"/>
    <mergeCell ref="E21:E23"/>
    <mergeCell ref="F21:F23"/>
    <mergeCell ref="B16:B18"/>
    <mergeCell ref="H16:H18"/>
    <mergeCell ref="B21:B23"/>
    <mergeCell ref="H21:H23"/>
    <mergeCell ref="J21:J23"/>
    <mergeCell ref="D16:D18"/>
    <mergeCell ref="E16:E18"/>
    <mergeCell ref="F16:F18"/>
    <mergeCell ref="B31:B33"/>
    <mergeCell ref="H31:H33"/>
    <mergeCell ref="J31:J33"/>
    <mergeCell ref="O31:O33"/>
    <mergeCell ref="B36:B38"/>
    <mergeCell ref="H36:H38"/>
    <mergeCell ref="J36:J38"/>
    <mergeCell ref="O36:O38"/>
    <mergeCell ref="B46:B48"/>
    <mergeCell ref="H7:H9"/>
    <mergeCell ref="B7:B9"/>
    <mergeCell ref="H46:H48"/>
    <mergeCell ref="J46:J48"/>
    <mergeCell ref="J16:J18"/>
    <mergeCell ref="B26:B28"/>
    <mergeCell ref="H26:H28"/>
    <mergeCell ref="J26:J28"/>
    <mergeCell ref="B41:B43"/>
    <mergeCell ref="H41:H43"/>
    <mergeCell ref="J41:J43"/>
    <mergeCell ref="J7:J9"/>
    <mergeCell ref="D46:D48"/>
    <mergeCell ref="E46:E48"/>
    <mergeCell ref="F46:F48"/>
    <mergeCell ref="S5:AG5"/>
    <mergeCell ref="P7:P9"/>
    <mergeCell ref="O7:O9"/>
    <mergeCell ref="N7:N9"/>
    <mergeCell ref="L7:L9"/>
    <mergeCell ref="N6:Q6"/>
    <mergeCell ref="Z7:AB7"/>
    <mergeCell ref="AC7:AD7"/>
    <mergeCell ref="D6:F6"/>
    <mergeCell ref="D7:D9"/>
    <mergeCell ref="E7:E9"/>
    <mergeCell ref="F7:F9"/>
    <mergeCell ref="D36:D38"/>
    <mergeCell ref="E36:E38"/>
    <mergeCell ref="F36:F38"/>
    <mergeCell ref="D41:D43"/>
    <mergeCell ref="E41:E43"/>
    <mergeCell ref="F41:F43"/>
    <mergeCell ref="D26:D28"/>
    <mergeCell ref="D31:D33"/>
    <mergeCell ref="E31:E33"/>
    <mergeCell ref="F31:F33"/>
  </mergeCells>
  <pageMargins left="0.70866141732283472" right="0.70866141732283472" top="0.74803149606299213" bottom="0.74803149606299213" header="0.31496062992125984" footer="0.31496062992125984"/>
  <pageSetup paperSize="8" scale="35" orientation="landscape" r:id="rId1"/>
  <colBreaks count="1" manualBreakCount="1">
    <brk id="34" max="1048575" man="1"/>
  </col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9" tint="0.39997558519241921"/>
  </sheetPr>
  <dimension ref="A1:AN325"/>
  <sheetViews>
    <sheetView topLeftCell="G1" zoomScaleNormal="100" workbookViewId="0">
      <selection activeCell="W23" sqref="W23"/>
    </sheetView>
  </sheetViews>
  <sheetFormatPr defaultColWidth="0" defaultRowHeight="15" zeroHeight="1" x14ac:dyDescent="0.25"/>
  <cols>
    <col min="1" max="1" width="1.5703125" style="1" customWidth="1"/>
    <col min="2" max="2" width="39.5703125" customWidth="1"/>
    <col min="3" max="3" width="0.85546875" style="1" customWidth="1"/>
    <col min="4" max="4" width="11.85546875" customWidth="1"/>
    <col min="5" max="5" width="13.85546875" customWidth="1"/>
    <col min="6" max="6" width="15.42578125" customWidth="1"/>
    <col min="7" max="7" width="0.85546875" style="1" customWidth="1"/>
    <col min="8" max="8" width="10.85546875" customWidth="1"/>
    <col min="9" max="9" width="8.7109375" customWidth="1"/>
    <col min="10" max="10" width="1.5703125" style="1" customWidth="1"/>
    <col min="11" max="11" width="9" customWidth="1"/>
    <col min="12" max="12" width="1.5703125" style="1" customWidth="1"/>
    <col min="13" max="14" width="14.140625" customWidth="1"/>
    <col min="15" max="15" width="13.42578125" style="48" customWidth="1"/>
    <col min="16" max="16" width="10.42578125" style="48" customWidth="1"/>
    <col min="17" max="17" width="1.42578125" style="41" customWidth="1"/>
    <col min="18" max="18" width="15.5703125" style="41" customWidth="1"/>
    <col min="19" max="19" width="7.28515625" style="41" customWidth="1"/>
    <col min="20" max="20" width="18.140625" customWidth="1"/>
    <col min="21" max="21" width="14.28515625" customWidth="1"/>
    <col min="22" max="23" width="8.28515625" customWidth="1"/>
    <col min="24" max="25" width="9.140625" customWidth="1"/>
    <col min="26" max="26" width="30.85546875" customWidth="1"/>
    <col min="27" max="27" width="21.140625" customWidth="1"/>
    <col min="28" max="28" width="20.5703125" customWidth="1"/>
    <col min="29" max="29" width="16.140625" customWidth="1"/>
    <col min="30" max="30" width="23" customWidth="1"/>
    <col min="31" max="31" width="18.85546875" customWidth="1"/>
    <col min="32" max="32" width="18.28515625" customWidth="1"/>
    <col min="33" max="33" width="2.5703125" style="1" customWidth="1"/>
    <col min="34" max="34" width="29.42578125" style="1" customWidth="1"/>
    <col min="35" max="35" width="45.5703125" style="1" customWidth="1"/>
    <col min="36" max="36" width="17.42578125" style="1" customWidth="1"/>
    <col min="37" max="37" width="16.42578125" style="1" customWidth="1"/>
    <col min="38" max="38" width="18.5703125" style="1" hidden="1" customWidth="1"/>
    <col min="39" max="39" width="9.42578125" style="1" hidden="1" customWidth="1"/>
    <col min="40" max="40" width="22.42578125" style="1" hidden="1" customWidth="1"/>
    <col min="41" max="16384" width="9.42578125" hidden="1"/>
  </cols>
  <sheetData>
    <row r="1" spans="2:40" s="1" customFormat="1" x14ac:dyDescent="0.25">
      <c r="O1" s="41"/>
      <c r="P1" s="41"/>
      <c r="Q1" s="41"/>
      <c r="R1" s="41"/>
      <c r="S1" s="41"/>
    </row>
    <row r="2" spans="2:40" s="1" customFormat="1" ht="33.75" x14ac:dyDescent="0.5">
      <c r="B2" s="52" t="s">
        <v>194</v>
      </c>
      <c r="C2" s="17"/>
      <c r="G2" s="17"/>
      <c r="O2" s="41"/>
      <c r="P2" s="41"/>
      <c r="Q2" s="41"/>
      <c r="R2" s="314" t="s">
        <v>81</v>
      </c>
      <c r="S2" s="314"/>
      <c r="T2" s="97"/>
      <c r="U2" s="218"/>
      <c r="Z2" s="8"/>
      <c r="AA2" s="8"/>
      <c r="AB2" s="8"/>
    </row>
    <row r="3" spans="2:40" s="1" customFormat="1" ht="21" customHeight="1" x14ac:dyDescent="0.35">
      <c r="B3" s="617" t="s">
        <v>195</v>
      </c>
      <c r="C3" s="10"/>
      <c r="G3" s="10"/>
      <c r="O3" s="41"/>
      <c r="P3" s="41"/>
      <c r="Q3" s="41"/>
      <c r="R3" s="618" t="s">
        <v>83</v>
      </c>
      <c r="S3" s="618"/>
      <c r="T3" s="621"/>
      <c r="U3" s="620" t="s">
        <v>84</v>
      </c>
      <c r="V3" s="621"/>
    </row>
    <row r="4" spans="2:40" s="81" customFormat="1" ht="80.25" customHeight="1" x14ac:dyDescent="0.25">
      <c r="B4" s="872" t="s">
        <v>401</v>
      </c>
      <c r="C4" s="872"/>
      <c r="D4" s="872"/>
      <c r="E4" s="872"/>
      <c r="F4" s="872"/>
      <c r="G4" s="872"/>
      <c r="H4" s="872"/>
      <c r="I4" s="872"/>
      <c r="J4" s="872"/>
      <c r="K4" s="872"/>
      <c r="L4" s="872"/>
      <c r="M4" s="872"/>
      <c r="N4" s="872"/>
      <c r="O4" s="872"/>
      <c r="P4" s="872"/>
      <c r="Q4" s="82"/>
      <c r="R4" s="10"/>
      <c r="S4" s="10"/>
      <c r="U4" s="10"/>
      <c r="V4" s="1"/>
      <c r="W4" s="1"/>
      <c r="X4" s="1"/>
      <c r="Y4" s="1"/>
      <c r="Z4" s="1"/>
      <c r="AA4" s="1"/>
      <c r="AB4" s="1"/>
      <c r="AC4" s="1"/>
      <c r="AD4" s="1"/>
      <c r="AE4" s="1"/>
      <c r="AF4" s="1"/>
    </row>
    <row r="5" spans="2:40" s="1" customFormat="1" ht="12.95" customHeight="1" thickBot="1" x14ac:dyDescent="0.4">
      <c r="B5" s="53"/>
      <c r="C5" s="93"/>
      <c r="G5" s="93"/>
      <c r="O5" s="41"/>
      <c r="P5" s="41"/>
      <c r="Q5" s="41"/>
      <c r="R5" s="731" t="s">
        <v>86</v>
      </c>
      <c r="S5" s="731"/>
      <c r="T5" s="731"/>
      <c r="U5" s="731"/>
      <c r="V5" s="731"/>
      <c r="W5" s="731"/>
      <c r="X5" s="731"/>
      <c r="Y5" s="731"/>
      <c r="Z5" s="731"/>
      <c r="AA5" s="731"/>
      <c r="AB5" s="731"/>
      <c r="AC5" s="731"/>
      <c r="AD5" s="731"/>
      <c r="AE5" s="731"/>
      <c r="AF5" s="731"/>
    </row>
    <row r="6" spans="2:40" s="87" customFormat="1" ht="44.1" customHeight="1" thickBot="1" x14ac:dyDescent="0.3">
      <c r="B6" s="86" t="s">
        <v>2</v>
      </c>
      <c r="C6" s="6"/>
      <c r="D6" s="876" t="s">
        <v>1</v>
      </c>
      <c r="E6" s="877"/>
      <c r="F6" s="878"/>
      <c r="G6" s="6"/>
      <c r="H6" s="302" t="s">
        <v>144</v>
      </c>
      <c r="I6" s="303" t="s">
        <v>88</v>
      </c>
      <c r="J6" s="84"/>
      <c r="K6" s="301" t="s">
        <v>3</v>
      </c>
      <c r="L6" s="85"/>
      <c r="M6" s="879" t="s">
        <v>89</v>
      </c>
      <c r="N6" s="880"/>
      <c r="O6" s="880"/>
      <c r="P6" s="881"/>
      <c r="Q6" s="85"/>
      <c r="R6" s="436" t="s">
        <v>90</v>
      </c>
      <c r="S6" s="916" t="s">
        <v>91</v>
      </c>
      <c r="T6" s="437" t="s">
        <v>196</v>
      </c>
      <c r="U6" s="871" t="s">
        <v>197</v>
      </c>
      <c r="V6" s="871"/>
      <c r="W6" s="871"/>
      <c r="X6" s="885" t="s">
        <v>94</v>
      </c>
      <c r="Y6" s="887"/>
      <c r="Z6" s="885" t="s">
        <v>94</v>
      </c>
      <c r="AA6" s="886"/>
      <c r="AB6" s="887"/>
      <c r="AC6" s="422" t="s">
        <v>94</v>
      </c>
      <c r="AD6" s="422" t="s">
        <v>94</v>
      </c>
      <c r="AE6" s="299" t="s">
        <v>198</v>
      </c>
      <c r="AF6" s="300" t="s">
        <v>199</v>
      </c>
      <c r="AG6" s="88"/>
      <c r="AH6" s="88"/>
      <c r="AI6" s="88"/>
      <c r="AJ6" s="88"/>
      <c r="AK6" s="88"/>
      <c r="AL6" s="88"/>
      <c r="AM6" s="88"/>
      <c r="AN6" s="88"/>
    </row>
    <row r="7" spans="2:40" customFormat="1" ht="84.6" customHeight="1" x14ac:dyDescent="0.25">
      <c r="B7" s="922" t="s">
        <v>6</v>
      </c>
      <c r="C7" s="1"/>
      <c r="D7" s="873" t="s">
        <v>4</v>
      </c>
      <c r="E7" s="873" t="s">
        <v>5</v>
      </c>
      <c r="F7" s="873" t="s">
        <v>96</v>
      </c>
      <c r="G7" s="1"/>
      <c r="H7" s="924" t="s">
        <v>97</v>
      </c>
      <c r="I7" s="924" t="s">
        <v>98</v>
      </c>
      <c r="J7" s="54"/>
      <c r="K7" s="927" t="s">
        <v>91</v>
      </c>
      <c r="L7" s="16"/>
      <c r="M7" s="882" t="s">
        <v>99</v>
      </c>
      <c r="N7" s="882" t="s">
        <v>100</v>
      </c>
      <c r="O7" s="882" t="s">
        <v>101</v>
      </c>
      <c r="P7" s="882" t="s">
        <v>102</v>
      </c>
      <c r="Q7" s="16"/>
      <c r="R7" s="919" t="s">
        <v>103</v>
      </c>
      <c r="S7" s="917"/>
      <c r="T7" s="904" t="s">
        <v>200</v>
      </c>
      <c r="U7" s="894" t="s">
        <v>201</v>
      </c>
      <c r="V7" s="895"/>
      <c r="W7" s="896"/>
      <c r="X7" s="900" t="s">
        <v>202</v>
      </c>
      <c r="Y7" s="901"/>
      <c r="Z7" s="813" t="s">
        <v>203</v>
      </c>
      <c r="AA7" s="888"/>
      <c r="AB7" s="889"/>
      <c r="AC7" s="890" t="s">
        <v>204</v>
      </c>
      <c r="AD7" s="890" t="s">
        <v>205</v>
      </c>
      <c r="AE7" s="890" t="s">
        <v>206</v>
      </c>
      <c r="AF7" s="892" t="s">
        <v>207</v>
      </c>
      <c r="AG7" s="1"/>
      <c r="AH7" s="1"/>
      <c r="AI7" s="1"/>
      <c r="AJ7" s="1"/>
      <c r="AK7" s="1"/>
      <c r="AL7" s="1"/>
      <c r="AM7" s="1"/>
      <c r="AN7" s="1"/>
    </row>
    <row r="8" spans="2:40" s="49" customFormat="1" ht="90" x14ac:dyDescent="0.25">
      <c r="B8" s="922"/>
      <c r="C8" s="1"/>
      <c r="D8" s="874"/>
      <c r="E8" s="874"/>
      <c r="F8" s="874"/>
      <c r="G8" s="1"/>
      <c r="H8" s="925"/>
      <c r="I8" s="925"/>
      <c r="J8" s="54"/>
      <c r="K8" s="928"/>
      <c r="L8" s="16"/>
      <c r="M8" s="883"/>
      <c r="N8" s="883"/>
      <c r="O8" s="883"/>
      <c r="P8" s="883"/>
      <c r="Q8" s="16"/>
      <c r="R8" s="920"/>
      <c r="S8" s="917"/>
      <c r="T8" s="905"/>
      <c r="U8" s="897"/>
      <c r="V8" s="898"/>
      <c r="W8" s="899"/>
      <c r="X8" s="902"/>
      <c r="Y8" s="903"/>
      <c r="Z8" s="243" t="s">
        <v>208</v>
      </c>
      <c r="AA8" s="243" t="s">
        <v>209</v>
      </c>
      <c r="AB8" s="243" t="s">
        <v>210</v>
      </c>
      <c r="AC8" s="891"/>
      <c r="AD8" s="891"/>
      <c r="AE8" s="891"/>
      <c r="AF8" s="893"/>
      <c r="AG8" s="89"/>
      <c r="AH8" s="89"/>
      <c r="AI8" s="89"/>
      <c r="AJ8" s="89"/>
      <c r="AK8" s="89"/>
      <c r="AL8" s="89"/>
      <c r="AM8" s="89"/>
      <c r="AN8" s="89"/>
    </row>
    <row r="9" spans="2:40" s="50" customFormat="1" ht="27.95" customHeight="1" x14ac:dyDescent="0.25">
      <c r="B9" s="922"/>
      <c r="C9" s="1"/>
      <c r="D9" s="874"/>
      <c r="E9" s="874"/>
      <c r="F9" s="874"/>
      <c r="G9" s="1"/>
      <c r="H9" s="925"/>
      <c r="I9" s="925"/>
      <c r="J9" s="54"/>
      <c r="K9" s="928"/>
      <c r="L9" s="16"/>
      <c r="M9" s="883"/>
      <c r="N9" s="883"/>
      <c r="O9" s="883"/>
      <c r="P9" s="883"/>
      <c r="Q9" s="16"/>
      <c r="R9" s="921"/>
      <c r="S9" s="917"/>
      <c r="T9" s="434" t="s">
        <v>211</v>
      </c>
      <c r="U9" s="252"/>
      <c r="V9" s="241" t="s">
        <v>212</v>
      </c>
      <c r="W9" s="241" t="s">
        <v>213</v>
      </c>
      <c r="X9" s="241" t="s">
        <v>212</v>
      </c>
      <c r="Y9" s="242" t="s">
        <v>214</v>
      </c>
      <c r="Z9" s="241" t="s">
        <v>215</v>
      </c>
      <c r="AA9" s="241" t="s">
        <v>216</v>
      </c>
      <c r="AB9" s="241" t="s">
        <v>217</v>
      </c>
      <c r="AC9" s="243" t="s">
        <v>212</v>
      </c>
      <c r="AD9" s="241" t="s">
        <v>215</v>
      </c>
      <c r="AE9" s="243" t="s">
        <v>218</v>
      </c>
      <c r="AF9" s="274" t="s">
        <v>215</v>
      </c>
      <c r="AG9" s="5"/>
      <c r="AH9" s="5"/>
      <c r="AI9" s="5"/>
      <c r="AJ9" s="5"/>
      <c r="AK9" s="5"/>
      <c r="AL9" s="5"/>
      <c r="AM9" s="5"/>
      <c r="AN9" s="5"/>
    </row>
    <row r="10" spans="2:40" s="50" customFormat="1" ht="27.95" customHeight="1" thickBot="1" x14ac:dyDescent="0.3">
      <c r="B10" s="923"/>
      <c r="C10" s="1"/>
      <c r="D10" s="875"/>
      <c r="E10" s="875"/>
      <c r="F10" s="875"/>
      <c r="G10" s="1"/>
      <c r="H10" s="926"/>
      <c r="I10" s="926"/>
      <c r="J10" s="54"/>
      <c r="K10" s="929"/>
      <c r="L10" s="16"/>
      <c r="M10" s="884"/>
      <c r="N10" s="884"/>
      <c r="O10" s="884"/>
      <c r="P10" s="884"/>
      <c r="Q10" s="16"/>
      <c r="R10" s="431" t="s">
        <v>245</v>
      </c>
      <c r="S10" s="918"/>
      <c r="T10" s="435" t="s">
        <v>127</v>
      </c>
      <c r="U10" s="237"/>
      <c r="V10" s="238" t="s">
        <v>127</v>
      </c>
      <c r="W10" s="238" t="s">
        <v>127</v>
      </c>
      <c r="X10" s="238" t="s">
        <v>127</v>
      </c>
      <c r="Y10" s="238" t="s">
        <v>127</v>
      </c>
      <c r="Z10" s="238" t="s">
        <v>127</v>
      </c>
      <c r="AA10" s="237" t="s">
        <v>219</v>
      </c>
      <c r="AB10" s="237" t="s">
        <v>219</v>
      </c>
      <c r="AC10" s="238" t="s">
        <v>127</v>
      </c>
      <c r="AD10" s="238" t="s">
        <v>219</v>
      </c>
      <c r="AE10" s="238" t="s">
        <v>127</v>
      </c>
      <c r="AF10" s="275" t="s">
        <v>127</v>
      </c>
      <c r="AG10" s="5"/>
      <c r="AH10" s="5"/>
      <c r="AI10" s="5"/>
      <c r="AJ10" s="5"/>
      <c r="AK10" s="5"/>
      <c r="AL10" s="5"/>
      <c r="AM10" s="5"/>
      <c r="AN10" s="5"/>
    </row>
    <row r="11" spans="2:40" s="5" customFormat="1" ht="14.1" customHeight="1" thickBot="1" x14ac:dyDescent="0.3">
      <c r="B11" s="59"/>
      <c r="C11" s="1"/>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row>
    <row r="12" spans="2:40" customFormat="1" ht="23.45" customHeight="1" x14ac:dyDescent="0.25">
      <c r="B12" s="951" t="s">
        <v>220</v>
      </c>
      <c r="C12" s="1"/>
      <c r="D12" s="930" t="s">
        <v>29</v>
      </c>
      <c r="E12" s="930" t="s">
        <v>30</v>
      </c>
      <c r="F12" s="930" t="s">
        <v>412</v>
      </c>
      <c r="G12" s="1"/>
      <c r="H12" s="954" t="s">
        <v>129</v>
      </c>
      <c r="I12" s="957" t="s">
        <v>221</v>
      </c>
      <c r="J12" s="56"/>
      <c r="K12" s="938">
        <v>2018</v>
      </c>
      <c r="L12" s="40"/>
      <c r="M12" s="942">
        <v>0</v>
      </c>
      <c r="N12" s="830">
        <v>22144774</v>
      </c>
      <c r="O12" s="906">
        <v>0</v>
      </c>
      <c r="P12" s="909">
        <v>1</v>
      </c>
      <c r="Q12" s="41"/>
      <c r="R12" s="913" t="s">
        <v>222</v>
      </c>
      <c r="S12" s="966">
        <v>2018</v>
      </c>
      <c r="T12" s="969">
        <v>8.6</v>
      </c>
      <c r="U12" s="441" t="s">
        <v>223</v>
      </c>
      <c r="V12" s="442">
        <v>29</v>
      </c>
      <c r="W12" s="443">
        <v>8097</v>
      </c>
      <c r="X12" s="441">
        <v>29</v>
      </c>
      <c r="Y12" s="441">
        <v>673</v>
      </c>
      <c r="Z12" s="946" t="s">
        <v>224</v>
      </c>
      <c r="AA12" s="943" t="s">
        <v>225</v>
      </c>
      <c r="AB12" s="943" t="s">
        <v>226</v>
      </c>
      <c r="AC12" s="965">
        <v>1</v>
      </c>
      <c r="AD12" s="943" t="s">
        <v>227</v>
      </c>
      <c r="AE12" s="965">
        <v>859</v>
      </c>
      <c r="AF12" s="960" t="s">
        <v>228</v>
      </c>
      <c r="AG12" s="90"/>
      <c r="AH12" s="1"/>
      <c r="AI12" s="61"/>
      <c r="AJ12" s="1"/>
      <c r="AK12" s="1"/>
      <c r="AL12" s="1"/>
      <c r="AM12" s="1"/>
      <c r="AN12" s="1"/>
    </row>
    <row r="13" spans="2:40" customFormat="1" ht="23.45" customHeight="1" x14ac:dyDescent="0.25">
      <c r="B13" s="952"/>
      <c r="C13" s="1"/>
      <c r="D13" s="931"/>
      <c r="E13" s="933"/>
      <c r="F13" s="933"/>
      <c r="G13" s="1"/>
      <c r="H13" s="955"/>
      <c r="I13" s="958"/>
      <c r="J13" s="56"/>
      <c r="K13" s="937"/>
      <c r="L13" s="40"/>
      <c r="M13" s="941"/>
      <c r="N13" s="831"/>
      <c r="O13" s="907"/>
      <c r="P13" s="910"/>
      <c r="Q13" s="41"/>
      <c r="R13" s="914"/>
      <c r="S13" s="967"/>
      <c r="T13" s="949"/>
      <c r="U13" s="438" t="s">
        <v>229</v>
      </c>
      <c r="V13" s="439">
        <v>0</v>
      </c>
      <c r="W13" s="440">
        <v>4664</v>
      </c>
      <c r="X13" s="438">
        <v>0</v>
      </c>
      <c r="Y13" s="438">
        <v>0</v>
      </c>
      <c r="Z13" s="947"/>
      <c r="AA13" s="944"/>
      <c r="AB13" s="944"/>
      <c r="AC13" s="963"/>
      <c r="AD13" s="944"/>
      <c r="AE13" s="963"/>
      <c r="AF13" s="961"/>
      <c r="AG13" s="90"/>
      <c r="AH13" s="1"/>
      <c r="AI13" s="61"/>
      <c r="AJ13" s="1"/>
      <c r="AK13" s="1"/>
      <c r="AL13" s="1"/>
      <c r="AM13" s="1"/>
      <c r="AN13" s="1"/>
    </row>
    <row r="14" spans="2:40" customFormat="1" ht="23.45" customHeight="1" x14ac:dyDescent="0.25">
      <c r="B14" s="952"/>
      <c r="C14" s="1"/>
      <c r="D14" s="931"/>
      <c r="E14" s="933"/>
      <c r="F14" s="933"/>
      <c r="G14" s="1"/>
      <c r="H14" s="955"/>
      <c r="I14" s="958"/>
      <c r="J14" s="56"/>
      <c r="K14" s="935">
        <v>2019</v>
      </c>
      <c r="L14" s="40"/>
      <c r="M14" s="939">
        <v>0</v>
      </c>
      <c r="N14" s="831"/>
      <c r="O14" s="907">
        <v>0</v>
      </c>
      <c r="P14" s="911">
        <v>1</v>
      </c>
      <c r="Q14" s="41"/>
      <c r="R14" s="914"/>
      <c r="S14" s="967">
        <v>2019</v>
      </c>
      <c r="T14" s="949">
        <v>8.6</v>
      </c>
      <c r="U14" s="438" t="s">
        <v>223</v>
      </c>
      <c r="V14" s="439">
        <v>29</v>
      </c>
      <c r="W14" s="440">
        <v>8097</v>
      </c>
      <c r="X14" s="438">
        <v>29</v>
      </c>
      <c r="Y14" s="438">
        <v>673</v>
      </c>
      <c r="Z14" s="947"/>
      <c r="AA14" s="944"/>
      <c r="AB14" s="944"/>
      <c r="AC14" s="963">
        <v>1</v>
      </c>
      <c r="AD14" s="944"/>
      <c r="AE14" s="963">
        <v>859</v>
      </c>
      <c r="AF14" s="961"/>
      <c r="AG14" s="90"/>
      <c r="AH14" s="1"/>
      <c r="AI14" s="61"/>
      <c r="AJ14" s="1"/>
      <c r="AK14" s="1"/>
      <c r="AL14" s="1"/>
      <c r="AM14" s="1"/>
      <c r="AN14" s="1"/>
    </row>
    <row r="15" spans="2:40" customFormat="1" ht="23.45" customHeight="1" x14ac:dyDescent="0.25">
      <c r="B15" s="952"/>
      <c r="C15" s="1"/>
      <c r="D15" s="931"/>
      <c r="E15" s="933"/>
      <c r="F15" s="933"/>
      <c r="G15" s="1"/>
      <c r="H15" s="955"/>
      <c r="I15" s="958"/>
      <c r="J15" s="56"/>
      <c r="K15" s="937"/>
      <c r="L15" s="40"/>
      <c r="M15" s="941"/>
      <c r="N15" s="831"/>
      <c r="O15" s="907"/>
      <c r="P15" s="910"/>
      <c r="Q15" s="41"/>
      <c r="R15" s="914"/>
      <c r="S15" s="967"/>
      <c r="T15" s="949"/>
      <c r="U15" s="438" t="s">
        <v>229</v>
      </c>
      <c r="V15" s="439">
        <v>0</v>
      </c>
      <c r="W15" s="440">
        <v>4664</v>
      </c>
      <c r="X15" s="438">
        <v>0</v>
      </c>
      <c r="Y15" s="438">
        <v>0</v>
      </c>
      <c r="Z15" s="947"/>
      <c r="AA15" s="944"/>
      <c r="AB15" s="944"/>
      <c r="AC15" s="963"/>
      <c r="AD15" s="944"/>
      <c r="AE15" s="963"/>
      <c r="AF15" s="961"/>
      <c r="AG15" s="90"/>
      <c r="AH15" s="1"/>
      <c r="AI15" s="61"/>
      <c r="AJ15" s="1"/>
      <c r="AK15" s="1"/>
      <c r="AL15" s="1"/>
      <c r="AM15" s="1"/>
      <c r="AN15" s="1"/>
    </row>
    <row r="16" spans="2:40" customFormat="1" ht="23.45" customHeight="1" x14ac:dyDescent="0.25">
      <c r="B16" s="952"/>
      <c r="C16" s="1"/>
      <c r="D16" s="931"/>
      <c r="E16" s="933"/>
      <c r="F16" s="933"/>
      <c r="G16" s="1"/>
      <c r="H16" s="955"/>
      <c r="I16" s="958"/>
      <c r="J16" s="56"/>
      <c r="K16" s="935">
        <v>2020</v>
      </c>
      <c r="L16" s="40"/>
      <c r="M16" s="939">
        <v>0</v>
      </c>
      <c r="N16" s="831"/>
      <c r="O16" s="907">
        <v>0</v>
      </c>
      <c r="P16" s="911">
        <v>1</v>
      </c>
      <c r="Q16" s="2"/>
      <c r="R16" s="914"/>
      <c r="S16" s="967">
        <v>2020</v>
      </c>
      <c r="T16" s="949">
        <v>8.6</v>
      </c>
      <c r="U16" s="438" t="s">
        <v>223</v>
      </c>
      <c r="V16" s="439">
        <v>29</v>
      </c>
      <c r="W16" s="440">
        <v>8097</v>
      </c>
      <c r="X16" s="438">
        <v>29</v>
      </c>
      <c r="Y16" s="438">
        <v>673</v>
      </c>
      <c r="Z16" s="947"/>
      <c r="AA16" s="944"/>
      <c r="AB16" s="944"/>
      <c r="AC16" s="963">
        <v>1</v>
      </c>
      <c r="AD16" s="944"/>
      <c r="AE16" s="963">
        <v>859</v>
      </c>
      <c r="AF16" s="961"/>
      <c r="AG16" s="90"/>
      <c r="AH16" s="1"/>
      <c r="AI16" s="61"/>
      <c r="AJ16" s="1"/>
      <c r="AK16" s="1"/>
      <c r="AL16" s="1"/>
      <c r="AM16" s="1"/>
      <c r="AN16" s="1"/>
    </row>
    <row r="17" spans="2:40" customFormat="1" ht="23.45" customHeight="1" thickBot="1" x14ac:dyDescent="0.3">
      <c r="B17" s="953"/>
      <c r="C17" s="1"/>
      <c r="D17" s="932"/>
      <c r="E17" s="934"/>
      <c r="F17" s="934"/>
      <c r="G17" s="1"/>
      <c r="H17" s="956"/>
      <c r="I17" s="959"/>
      <c r="J17" s="56"/>
      <c r="K17" s="936"/>
      <c r="L17" s="40"/>
      <c r="M17" s="940"/>
      <c r="N17" s="832"/>
      <c r="O17" s="908"/>
      <c r="P17" s="912"/>
      <c r="Q17" s="2"/>
      <c r="R17" s="915"/>
      <c r="S17" s="968"/>
      <c r="T17" s="950"/>
      <c r="U17" s="444" t="s">
        <v>229</v>
      </c>
      <c r="V17" s="445">
        <v>0</v>
      </c>
      <c r="W17" s="446">
        <v>4664</v>
      </c>
      <c r="X17" s="444">
        <v>0</v>
      </c>
      <c r="Y17" s="444">
        <v>0</v>
      </c>
      <c r="Z17" s="948"/>
      <c r="AA17" s="945"/>
      <c r="AB17" s="945"/>
      <c r="AC17" s="964"/>
      <c r="AD17" s="945"/>
      <c r="AE17" s="964"/>
      <c r="AF17" s="962"/>
      <c r="AG17" s="90"/>
      <c r="AH17" s="1"/>
      <c r="AI17" s="61"/>
      <c r="AJ17" s="1"/>
      <c r="AK17" s="1"/>
      <c r="AL17" s="1"/>
      <c r="AM17" s="1"/>
      <c r="AN17" s="1"/>
    </row>
    <row r="18" spans="2:40" s="1" customFormat="1" ht="15.75" thickBot="1" x14ac:dyDescent="0.3">
      <c r="B18" s="41"/>
      <c r="K18" s="5"/>
      <c r="M18" s="276">
        <v>0</v>
      </c>
      <c r="N18" s="40"/>
      <c r="O18" s="287">
        <v>0</v>
      </c>
      <c r="P18" s="254"/>
    </row>
    <row r="19" spans="2:40" s="1" customFormat="1" x14ac:dyDescent="0.25">
      <c r="B19" s="571" t="s">
        <v>80</v>
      </c>
      <c r="K19" s="66"/>
    </row>
    <row r="20" spans="2:40" s="1" customFormat="1" x14ac:dyDescent="0.25">
      <c r="B20" s="571"/>
      <c r="K20" s="66"/>
    </row>
    <row r="21" spans="2:40" s="1" customFormat="1" ht="15" customHeight="1" x14ac:dyDescent="0.25">
      <c r="B21" s="72" t="s">
        <v>230</v>
      </c>
      <c r="K21" s="66"/>
      <c r="R21" s="41"/>
      <c r="S21" s="41"/>
    </row>
    <row r="22" spans="2:40" s="1" customFormat="1" x14ac:dyDescent="0.25">
      <c r="B22" s="1" t="s">
        <v>231</v>
      </c>
      <c r="K22" s="66"/>
      <c r="O22" s="41"/>
      <c r="P22" s="41"/>
      <c r="Q22" s="41"/>
      <c r="R22" s="41"/>
      <c r="S22" s="41"/>
    </row>
    <row r="23" spans="2:40" s="1" customFormat="1" x14ac:dyDescent="0.25">
      <c r="B23" s="1" t="s">
        <v>232</v>
      </c>
      <c r="K23" s="66"/>
      <c r="O23" s="41"/>
      <c r="P23" s="41"/>
      <c r="Q23" s="41"/>
      <c r="R23" s="41"/>
      <c r="S23" s="41"/>
    </row>
    <row r="24" spans="2:40" s="1" customFormat="1" x14ac:dyDescent="0.25">
      <c r="B24" s="1" t="s">
        <v>233</v>
      </c>
      <c r="K24" s="66"/>
      <c r="O24" s="41"/>
      <c r="P24" s="41"/>
      <c r="Q24" s="41"/>
      <c r="R24" s="41"/>
      <c r="S24" s="41"/>
    </row>
    <row r="25" spans="2:40" s="1" customFormat="1" x14ac:dyDescent="0.25">
      <c r="B25" s="1" t="s">
        <v>234</v>
      </c>
      <c r="K25" s="66"/>
      <c r="O25" s="41"/>
      <c r="P25" s="41"/>
      <c r="Q25" s="41"/>
      <c r="R25" s="41"/>
      <c r="S25" s="41"/>
    </row>
    <row r="26" spans="2:40" s="1" customFormat="1" x14ac:dyDescent="0.25">
      <c r="O26" s="41"/>
      <c r="P26" s="41"/>
      <c r="Q26" s="41"/>
      <c r="R26" s="41"/>
      <c r="S26" s="41"/>
    </row>
    <row r="27" spans="2:40" s="1" customFormat="1" x14ac:dyDescent="0.25">
      <c r="O27" s="41"/>
      <c r="P27" s="41"/>
      <c r="Q27" s="41"/>
      <c r="R27" s="41"/>
      <c r="S27" s="41"/>
    </row>
    <row r="28" spans="2:40" s="1" customFormat="1" x14ac:dyDescent="0.25">
      <c r="O28" s="41"/>
      <c r="P28" s="41"/>
      <c r="Q28" s="41"/>
      <c r="R28" s="41"/>
      <c r="S28" s="41"/>
    </row>
    <row r="29" spans="2:40" s="1" customFormat="1" x14ac:dyDescent="0.25">
      <c r="O29" s="41"/>
      <c r="P29" s="41"/>
      <c r="Q29" s="41"/>
      <c r="R29" s="41"/>
      <c r="S29" s="41"/>
    </row>
    <row r="30" spans="2:40" s="1" customFormat="1" x14ac:dyDescent="0.25">
      <c r="O30" s="41"/>
      <c r="P30" s="41"/>
      <c r="Q30" s="41"/>
      <c r="R30" s="41"/>
      <c r="S30" s="41"/>
    </row>
    <row r="31" spans="2:40" s="41" customFormat="1" x14ac:dyDescent="0.25">
      <c r="B31" s="1"/>
      <c r="C31" s="1"/>
      <c r="D31" s="1"/>
      <c r="E31" s="1"/>
      <c r="F31" s="1"/>
      <c r="G31" s="1"/>
      <c r="H31" s="1"/>
      <c r="I31" s="1"/>
      <c r="J31" s="1"/>
      <c r="K31" s="1"/>
      <c r="L31" s="1"/>
      <c r="M31" s="1"/>
      <c r="N31" s="1"/>
      <c r="T31" s="1"/>
      <c r="U31" s="1"/>
      <c r="V31" s="1"/>
      <c r="W31" s="1"/>
      <c r="X31" s="1"/>
      <c r="Y31" s="1"/>
      <c r="Z31" s="1"/>
      <c r="AA31" s="1"/>
      <c r="AB31" s="1"/>
      <c r="AC31" s="1"/>
      <c r="AD31" s="1"/>
      <c r="AE31" s="1"/>
      <c r="AF31" s="1"/>
      <c r="AG31" s="1"/>
      <c r="AH31" s="1"/>
      <c r="AI31" s="1"/>
    </row>
    <row r="32" spans="2:40" s="41" customFormat="1" x14ac:dyDescent="0.25">
      <c r="B32" s="1"/>
      <c r="C32" s="1"/>
      <c r="D32" s="1"/>
      <c r="E32" s="1"/>
      <c r="F32" s="1"/>
      <c r="G32" s="1"/>
      <c r="H32" s="1"/>
      <c r="I32" s="1"/>
      <c r="J32" s="1"/>
      <c r="K32" s="1"/>
      <c r="L32" s="1"/>
      <c r="M32" s="1"/>
      <c r="N32" s="1"/>
      <c r="T32" s="1"/>
      <c r="U32" s="1"/>
      <c r="V32" s="1"/>
      <c r="W32" s="1"/>
      <c r="X32" s="1"/>
      <c r="Y32" s="1"/>
      <c r="Z32" s="1"/>
      <c r="AA32" s="1"/>
      <c r="AB32" s="1"/>
      <c r="AC32" s="1"/>
      <c r="AD32" s="1"/>
      <c r="AE32" s="1"/>
      <c r="AF32" s="1"/>
      <c r="AG32" s="1"/>
      <c r="AH32" s="1"/>
      <c r="AI32" s="1"/>
    </row>
    <row r="33" spans="2:35" s="41" customFormat="1" x14ac:dyDescent="0.25">
      <c r="B33" s="1"/>
      <c r="C33" s="1"/>
      <c r="D33" s="1"/>
      <c r="E33" s="1"/>
      <c r="F33" s="1"/>
      <c r="G33" s="1"/>
      <c r="H33" s="1"/>
      <c r="I33" s="1"/>
      <c r="J33" s="1"/>
      <c r="K33" s="1"/>
      <c r="L33" s="1"/>
      <c r="M33" s="1"/>
      <c r="N33" s="1"/>
      <c r="T33" s="1"/>
      <c r="U33" s="1"/>
      <c r="V33" s="1"/>
      <c r="W33" s="1"/>
      <c r="X33" s="1"/>
      <c r="Y33" s="1"/>
      <c r="Z33" s="1"/>
      <c r="AA33" s="1"/>
      <c r="AB33" s="1"/>
      <c r="AC33" s="1"/>
      <c r="AD33" s="1"/>
      <c r="AE33" s="1"/>
      <c r="AF33" s="1"/>
      <c r="AG33" s="1"/>
      <c r="AH33" s="1"/>
      <c r="AI33" s="1"/>
    </row>
    <row r="34" spans="2:35" s="41" customFormat="1" x14ac:dyDescent="0.25">
      <c r="B34" s="1"/>
      <c r="C34" s="1"/>
      <c r="D34" s="1"/>
      <c r="E34" s="1"/>
      <c r="F34" s="1"/>
      <c r="G34" s="1"/>
      <c r="H34" s="1"/>
      <c r="I34" s="1"/>
      <c r="J34" s="1"/>
      <c r="K34" s="1"/>
      <c r="L34" s="1"/>
      <c r="M34" s="1"/>
      <c r="N34" s="1"/>
      <c r="T34" s="1"/>
      <c r="U34" s="1"/>
      <c r="V34" s="1"/>
      <c r="W34" s="1"/>
      <c r="X34" s="1"/>
      <c r="Y34" s="1"/>
      <c r="Z34" s="1"/>
      <c r="AA34" s="1"/>
      <c r="AB34" s="1"/>
      <c r="AC34" s="1"/>
      <c r="AD34" s="1"/>
      <c r="AE34" s="1"/>
      <c r="AF34" s="1"/>
      <c r="AG34" s="1"/>
      <c r="AH34" s="1"/>
      <c r="AI34" s="1"/>
    </row>
    <row r="35" spans="2:35" s="41" customFormat="1" hidden="1" x14ac:dyDescent="0.25">
      <c r="B35" s="1"/>
      <c r="C35" s="1"/>
      <c r="D35" s="1"/>
      <c r="E35" s="1"/>
      <c r="F35" s="1"/>
      <c r="G35" s="1"/>
      <c r="H35" s="1"/>
      <c r="I35" s="1"/>
      <c r="J35" s="1"/>
      <c r="K35" s="1"/>
      <c r="L35" s="1"/>
      <c r="M35" s="1"/>
      <c r="N35" s="1"/>
      <c r="T35" s="1"/>
      <c r="U35" s="1"/>
      <c r="V35" s="1"/>
      <c r="W35" s="1"/>
      <c r="X35" s="1"/>
      <c r="Y35" s="1"/>
      <c r="Z35" s="1"/>
      <c r="AA35" s="1"/>
      <c r="AB35" s="1"/>
      <c r="AC35" s="1"/>
      <c r="AD35" s="1"/>
      <c r="AE35" s="1"/>
      <c r="AF35" s="1"/>
      <c r="AG35" s="1"/>
      <c r="AH35" s="1"/>
      <c r="AI35" s="1"/>
    </row>
    <row r="36" spans="2:35" s="41" customFormat="1" hidden="1" x14ac:dyDescent="0.25">
      <c r="B36" s="1"/>
      <c r="C36" s="1"/>
      <c r="D36" s="1"/>
      <c r="E36" s="1"/>
      <c r="F36" s="1"/>
      <c r="G36" s="1"/>
      <c r="H36" s="1"/>
      <c r="I36" s="1"/>
      <c r="J36" s="1"/>
      <c r="K36" s="1"/>
      <c r="L36" s="1"/>
      <c r="M36" s="1"/>
      <c r="N36" s="1"/>
      <c r="T36" s="1"/>
      <c r="U36" s="1"/>
      <c r="V36" s="1"/>
      <c r="W36" s="1"/>
      <c r="X36" s="1"/>
      <c r="Y36" s="1"/>
      <c r="Z36" s="1"/>
      <c r="AA36" s="1"/>
      <c r="AB36" s="1"/>
      <c r="AC36" s="1"/>
      <c r="AD36" s="1"/>
      <c r="AE36" s="1"/>
      <c r="AF36" s="1"/>
      <c r="AG36" s="1"/>
      <c r="AH36" s="1"/>
      <c r="AI36" s="1"/>
    </row>
    <row r="37" spans="2:35" s="41" customFormat="1" hidden="1" x14ac:dyDescent="0.25">
      <c r="B37" s="1"/>
      <c r="C37" s="1"/>
      <c r="D37" s="1"/>
      <c r="E37" s="1"/>
      <c r="F37" s="1"/>
      <c r="G37" s="1"/>
      <c r="H37" s="1"/>
      <c r="I37" s="1"/>
      <c r="J37" s="1"/>
      <c r="K37" s="1"/>
      <c r="L37" s="1"/>
      <c r="M37" s="1"/>
      <c r="N37" s="1"/>
      <c r="T37" s="1"/>
      <c r="U37" s="1"/>
      <c r="V37" s="1"/>
      <c r="W37" s="1"/>
      <c r="X37" s="1"/>
      <c r="Y37" s="1"/>
      <c r="Z37" s="1"/>
      <c r="AA37" s="1"/>
      <c r="AB37" s="1"/>
      <c r="AC37" s="1"/>
      <c r="AD37" s="1"/>
      <c r="AE37" s="1"/>
      <c r="AF37" s="1"/>
      <c r="AG37" s="1"/>
      <c r="AH37" s="1"/>
      <c r="AI37" s="1"/>
    </row>
    <row r="38" spans="2:35" s="41" customFormat="1" hidden="1" x14ac:dyDescent="0.25">
      <c r="B38" s="1"/>
      <c r="C38" s="1"/>
      <c r="D38" s="1"/>
      <c r="E38" s="1"/>
      <c r="F38" s="1"/>
      <c r="G38" s="1"/>
      <c r="H38" s="1"/>
      <c r="I38" s="1"/>
      <c r="J38" s="1"/>
      <c r="K38" s="1"/>
      <c r="L38" s="1"/>
      <c r="M38" s="1"/>
      <c r="N38" s="1"/>
      <c r="T38" s="1"/>
      <c r="U38" s="1"/>
      <c r="V38" s="1"/>
      <c r="W38" s="1"/>
      <c r="X38" s="1"/>
      <c r="Y38" s="1"/>
      <c r="Z38" s="1"/>
      <c r="AA38" s="1"/>
      <c r="AB38" s="1"/>
      <c r="AC38" s="1"/>
      <c r="AD38" s="1"/>
      <c r="AE38" s="1"/>
      <c r="AF38" s="1"/>
      <c r="AG38" s="1"/>
      <c r="AH38" s="1"/>
      <c r="AI38" s="1"/>
    </row>
    <row r="39" spans="2:35" s="41" customFormat="1" hidden="1" x14ac:dyDescent="0.25">
      <c r="B39" s="1"/>
      <c r="C39" s="1"/>
      <c r="D39" s="1"/>
      <c r="E39" s="1"/>
      <c r="F39" s="1"/>
      <c r="G39" s="1"/>
      <c r="H39" s="1"/>
      <c r="I39" s="1"/>
      <c r="J39" s="1"/>
      <c r="K39" s="1"/>
      <c r="L39" s="1"/>
      <c r="M39" s="1"/>
      <c r="N39" s="1"/>
      <c r="T39" s="1"/>
      <c r="U39" s="1"/>
      <c r="V39" s="1"/>
      <c r="W39" s="1"/>
      <c r="X39" s="1"/>
      <c r="Y39" s="1"/>
      <c r="Z39" s="1"/>
      <c r="AA39" s="1"/>
      <c r="AB39" s="1"/>
      <c r="AC39" s="1"/>
      <c r="AD39" s="1"/>
      <c r="AE39" s="1"/>
      <c r="AF39" s="1"/>
      <c r="AG39" s="1"/>
      <c r="AH39" s="1"/>
      <c r="AI39" s="1"/>
    </row>
    <row r="40" spans="2:35" s="41" customFormat="1" hidden="1" x14ac:dyDescent="0.25">
      <c r="B40" s="1"/>
      <c r="C40" s="1"/>
      <c r="D40" s="1"/>
      <c r="E40" s="1"/>
      <c r="F40" s="1"/>
      <c r="G40" s="1"/>
      <c r="H40" s="1"/>
      <c r="I40" s="1"/>
      <c r="J40" s="1"/>
      <c r="K40" s="1"/>
      <c r="L40" s="1"/>
      <c r="M40" s="1"/>
      <c r="N40" s="1"/>
      <c r="T40" s="1"/>
      <c r="U40" s="1"/>
      <c r="V40" s="1"/>
      <c r="W40" s="1"/>
      <c r="X40" s="1"/>
      <c r="Y40" s="1"/>
      <c r="Z40" s="1"/>
      <c r="AA40" s="1"/>
      <c r="AB40" s="1"/>
      <c r="AC40" s="1"/>
      <c r="AD40" s="1"/>
      <c r="AE40" s="1"/>
      <c r="AF40" s="1"/>
      <c r="AG40" s="1"/>
      <c r="AH40" s="1"/>
      <c r="AI40" s="1"/>
    </row>
    <row r="41" spans="2:35" s="41" customFormat="1" hidden="1" x14ac:dyDescent="0.25">
      <c r="B41" s="1"/>
      <c r="C41" s="1"/>
      <c r="D41" s="1"/>
      <c r="E41" s="1"/>
      <c r="F41" s="1"/>
      <c r="G41" s="1"/>
      <c r="H41" s="1"/>
      <c r="I41" s="1"/>
      <c r="J41" s="1"/>
      <c r="K41" s="1"/>
      <c r="L41" s="1"/>
      <c r="M41" s="1"/>
      <c r="N41" s="1"/>
      <c r="T41" s="1"/>
      <c r="U41" s="1"/>
      <c r="V41" s="1"/>
      <c r="W41" s="1"/>
      <c r="X41" s="1"/>
      <c r="Y41" s="1"/>
      <c r="Z41" s="1"/>
      <c r="AA41" s="1"/>
      <c r="AB41" s="1"/>
      <c r="AC41" s="1"/>
      <c r="AD41" s="1"/>
      <c r="AE41" s="1"/>
      <c r="AF41" s="1"/>
      <c r="AG41" s="1"/>
      <c r="AH41" s="1"/>
      <c r="AI41" s="1"/>
    </row>
    <row r="42" spans="2:35" s="41" customFormat="1" hidden="1" x14ac:dyDescent="0.25">
      <c r="B42" s="1"/>
      <c r="C42" s="1"/>
      <c r="D42" s="1"/>
      <c r="E42" s="1"/>
      <c r="F42" s="1"/>
      <c r="G42" s="1"/>
      <c r="H42" s="1"/>
      <c r="I42" s="1"/>
      <c r="J42" s="1"/>
      <c r="K42" s="1"/>
      <c r="L42" s="1"/>
      <c r="M42" s="1"/>
      <c r="N42" s="1"/>
      <c r="T42" s="1"/>
      <c r="U42" s="1"/>
      <c r="V42" s="1"/>
      <c r="W42" s="1"/>
      <c r="X42" s="1"/>
      <c r="Y42" s="1"/>
      <c r="Z42" s="1"/>
      <c r="AA42" s="1"/>
      <c r="AB42" s="1"/>
      <c r="AC42" s="1"/>
      <c r="AD42" s="1"/>
      <c r="AE42" s="1"/>
      <c r="AF42" s="1"/>
      <c r="AG42" s="1"/>
      <c r="AH42" s="1"/>
      <c r="AI42" s="1"/>
    </row>
    <row r="43" spans="2:35" s="41" customFormat="1" hidden="1" x14ac:dyDescent="0.25">
      <c r="B43" s="1"/>
      <c r="C43" s="1"/>
      <c r="D43" s="1"/>
      <c r="E43" s="1"/>
      <c r="F43" s="1"/>
      <c r="G43" s="1"/>
      <c r="H43" s="1"/>
      <c r="I43" s="1"/>
      <c r="J43" s="1"/>
      <c r="K43" s="1"/>
      <c r="L43" s="1"/>
      <c r="M43" s="1"/>
      <c r="N43" s="1"/>
      <c r="T43" s="1"/>
      <c r="U43" s="1"/>
      <c r="V43" s="1"/>
      <c r="W43" s="1"/>
      <c r="X43" s="1"/>
      <c r="Y43" s="1"/>
      <c r="Z43" s="1"/>
      <c r="AA43" s="1"/>
      <c r="AB43" s="1"/>
      <c r="AC43" s="1"/>
      <c r="AD43" s="1"/>
      <c r="AE43" s="1"/>
      <c r="AF43" s="1"/>
      <c r="AG43" s="1"/>
      <c r="AH43" s="1"/>
      <c r="AI43" s="1"/>
    </row>
    <row r="44" spans="2:35" s="41" customFormat="1" hidden="1" x14ac:dyDescent="0.25">
      <c r="B44" s="1"/>
      <c r="C44" s="1"/>
      <c r="D44" s="1"/>
      <c r="E44" s="1"/>
      <c r="F44" s="1"/>
      <c r="G44" s="1"/>
      <c r="H44" s="1"/>
      <c r="I44" s="1"/>
      <c r="J44" s="1"/>
      <c r="K44" s="1"/>
      <c r="L44" s="1"/>
      <c r="M44" s="1"/>
      <c r="N44" s="1"/>
      <c r="T44" s="1"/>
      <c r="U44" s="1"/>
      <c r="V44" s="1"/>
      <c r="W44" s="1"/>
      <c r="X44" s="1"/>
      <c r="Y44" s="1"/>
      <c r="Z44" s="1"/>
      <c r="AA44" s="1"/>
      <c r="AB44" s="1"/>
      <c r="AC44" s="1"/>
      <c r="AD44" s="1"/>
      <c r="AE44" s="1"/>
      <c r="AF44" s="1"/>
      <c r="AG44" s="1"/>
      <c r="AH44" s="1"/>
      <c r="AI44" s="1"/>
    </row>
    <row r="45" spans="2:35" s="41" customFormat="1" hidden="1" x14ac:dyDescent="0.25">
      <c r="B45" s="1"/>
      <c r="C45" s="1"/>
      <c r="D45" s="1"/>
      <c r="E45" s="1"/>
      <c r="F45" s="1"/>
      <c r="G45" s="1"/>
      <c r="H45" s="1"/>
      <c r="I45" s="1"/>
      <c r="J45" s="1"/>
      <c r="K45" s="1"/>
      <c r="L45" s="1"/>
      <c r="M45" s="1"/>
      <c r="N45" s="1"/>
      <c r="T45" s="1"/>
      <c r="U45" s="1"/>
      <c r="V45" s="1"/>
      <c r="W45" s="1"/>
      <c r="X45" s="1"/>
      <c r="Y45" s="1"/>
      <c r="Z45" s="1"/>
      <c r="AA45" s="1"/>
      <c r="AB45" s="1"/>
      <c r="AC45" s="1"/>
      <c r="AD45" s="1"/>
      <c r="AE45" s="1"/>
      <c r="AF45" s="1"/>
      <c r="AG45" s="1"/>
      <c r="AH45" s="1"/>
      <c r="AI45" s="1"/>
    </row>
    <row r="46" spans="2:35" s="41" customFormat="1" hidden="1" x14ac:dyDescent="0.25">
      <c r="B46" s="1"/>
      <c r="C46" s="1"/>
      <c r="D46" s="1"/>
      <c r="E46" s="1"/>
      <c r="F46" s="1"/>
      <c r="G46" s="1"/>
      <c r="H46" s="1"/>
      <c r="I46" s="1"/>
      <c r="J46" s="1"/>
      <c r="K46" s="1"/>
      <c r="L46" s="1"/>
      <c r="M46" s="1"/>
      <c r="N46" s="1"/>
      <c r="T46" s="1"/>
      <c r="U46" s="1"/>
      <c r="V46" s="1"/>
      <c r="W46" s="1"/>
      <c r="X46" s="1"/>
      <c r="Y46" s="1"/>
      <c r="Z46" s="1"/>
      <c r="AA46" s="1"/>
      <c r="AB46" s="1"/>
      <c r="AC46" s="1"/>
      <c r="AD46" s="1"/>
      <c r="AE46" s="1"/>
      <c r="AF46" s="1"/>
      <c r="AG46" s="1"/>
      <c r="AH46" s="1"/>
      <c r="AI46" s="1"/>
    </row>
    <row r="47" spans="2:35" s="41" customFormat="1" hidden="1" x14ac:dyDescent="0.25">
      <c r="B47" s="1"/>
      <c r="C47" s="1"/>
      <c r="D47" s="1"/>
      <c r="E47" s="1"/>
      <c r="F47" s="1"/>
      <c r="G47" s="1"/>
      <c r="H47" s="1"/>
      <c r="I47" s="1"/>
      <c r="J47" s="1"/>
      <c r="K47" s="1"/>
      <c r="L47" s="1"/>
      <c r="M47" s="1"/>
      <c r="N47" s="1"/>
      <c r="T47" s="1"/>
      <c r="U47" s="1"/>
      <c r="V47" s="1"/>
      <c r="W47" s="1"/>
      <c r="X47" s="1"/>
      <c r="Y47" s="1"/>
      <c r="Z47" s="1"/>
      <c r="AA47" s="1"/>
      <c r="AB47" s="1"/>
      <c r="AC47" s="1"/>
      <c r="AD47" s="1"/>
      <c r="AE47" s="1"/>
      <c r="AF47" s="1"/>
      <c r="AG47" s="1"/>
      <c r="AH47" s="1"/>
      <c r="AI47" s="1"/>
    </row>
    <row r="48" spans="2:35" s="41" customFormat="1" hidden="1" x14ac:dyDescent="0.25">
      <c r="B48" s="1"/>
      <c r="C48" s="1"/>
      <c r="D48" s="1"/>
      <c r="E48" s="1"/>
      <c r="F48" s="1"/>
      <c r="G48" s="1"/>
      <c r="H48" s="1"/>
      <c r="I48" s="1"/>
      <c r="J48" s="1"/>
      <c r="K48" s="1"/>
      <c r="L48" s="1"/>
      <c r="M48" s="1"/>
      <c r="N48" s="1"/>
      <c r="T48" s="1"/>
      <c r="U48" s="1"/>
      <c r="V48" s="1"/>
      <c r="W48" s="1"/>
      <c r="X48" s="1"/>
      <c r="Y48" s="1"/>
      <c r="Z48" s="1"/>
      <c r="AA48" s="1"/>
      <c r="AB48" s="1"/>
      <c r="AC48" s="1"/>
      <c r="AD48" s="1"/>
      <c r="AE48" s="1"/>
      <c r="AF48" s="1"/>
      <c r="AG48" s="1"/>
      <c r="AH48" s="1"/>
      <c r="AI48" s="1"/>
    </row>
    <row r="49" spans="2:35" s="41" customFormat="1" hidden="1" x14ac:dyDescent="0.25">
      <c r="B49" s="1"/>
      <c r="C49" s="1"/>
      <c r="D49" s="1"/>
      <c r="E49" s="1"/>
      <c r="F49" s="1"/>
      <c r="G49" s="1"/>
      <c r="H49" s="1"/>
      <c r="I49" s="1"/>
      <c r="J49" s="1"/>
      <c r="K49" s="1"/>
      <c r="L49" s="1"/>
      <c r="M49" s="1"/>
      <c r="N49" s="1"/>
      <c r="T49" s="1"/>
      <c r="U49" s="1"/>
      <c r="V49" s="1"/>
      <c r="W49" s="1"/>
      <c r="X49" s="1"/>
      <c r="Y49" s="1"/>
      <c r="Z49" s="1"/>
      <c r="AA49" s="1"/>
      <c r="AB49" s="1"/>
      <c r="AC49" s="1"/>
      <c r="AD49" s="1"/>
      <c r="AE49" s="1"/>
      <c r="AF49" s="1"/>
      <c r="AG49" s="1"/>
      <c r="AH49" s="1"/>
      <c r="AI49" s="1"/>
    </row>
    <row r="50" spans="2:35" s="41" customFormat="1" hidden="1" x14ac:dyDescent="0.25">
      <c r="B50" s="1"/>
      <c r="C50" s="1"/>
      <c r="D50" s="1"/>
      <c r="E50" s="1"/>
      <c r="F50" s="1"/>
      <c r="G50" s="1"/>
      <c r="H50" s="1"/>
      <c r="I50" s="1"/>
      <c r="J50" s="1"/>
      <c r="K50" s="1"/>
      <c r="L50" s="1"/>
      <c r="M50" s="1"/>
      <c r="N50" s="1"/>
      <c r="T50" s="1"/>
      <c r="U50" s="1"/>
      <c r="V50" s="1"/>
      <c r="W50" s="1"/>
      <c r="X50" s="1"/>
      <c r="Y50" s="1"/>
      <c r="Z50" s="1"/>
      <c r="AA50" s="1"/>
      <c r="AB50" s="1"/>
      <c r="AC50" s="1"/>
      <c r="AD50" s="1"/>
      <c r="AE50" s="1"/>
      <c r="AF50" s="1"/>
      <c r="AG50" s="1"/>
      <c r="AH50" s="1"/>
      <c r="AI50" s="1"/>
    </row>
    <row r="51" spans="2:35" s="41" customFormat="1" hidden="1" x14ac:dyDescent="0.25">
      <c r="B51" s="1"/>
      <c r="C51" s="1"/>
      <c r="D51" s="1"/>
      <c r="E51" s="1"/>
      <c r="F51" s="1"/>
      <c r="G51" s="1"/>
      <c r="H51" s="1"/>
      <c r="I51" s="1"/>
      <c r="J51" s="1"/>
      <c r="K51" s="1"/>
      <c r="L51" s="1"/>
      <c r="M51" s="1"/>
      <c r="N51" s="1"/>
      <c r="T51" s="1"/>
      <c r="U51" s="1"/>
      <c r="V51" s="1"/>
      <c r="W51" s="1"/>
      <c r="X51" s="1"/>
      <c r="Y51" s="1"/>
      <c r="Z51" s="1"/>
      <c r="AA51" s="1"/>
      <c r="AB51" s="1"/>
      <c r="AC51" s="1"/>
      <c r="AD51" s="1"/>
      <c r="AE51" s="1"/>
      <c r="AF51" s="1"/>
      <c r="AG51" s="1"/>
      <c r="AH51" s="1"/>
      <c r="AI51" s="1"/>
    </row>
    <row r="52" spans="2:35" s="41" customFormat="1" hidden="1" x14ac:dyDescent="0.25">
      <c r="B52" s="1"/>
      <c r="C52" s="1"/>
      <c r="D52" s="1"/>
      <c r="E52" s="1"/>
      <c r="F52" s="1"/>
      <c r="G52" s="1"/>
      <c r="H52" s="1"/>
      <c r="I52" s="1"/>
      <c r="J52" s="1"/>
      <c r="K52" s="1"/>
      <c r="L52" s="1"/>
      <c r="M52" s="1"/>
      <c r="N52" s="1"/>
      <c r="T52" s="1"/>
      <c r="U52" s="1"/>
      <c r="V52" s="1"/>
      <c r="W52" s="1"/>
      <c r="X52" s="1"/>
      <c r="Y52" s="1"/>
      <c r="Z52" s="1"/>
      <c r="AA52" s="1"/>
      <c r="AB52" s="1"/>
      <c r="AC52" s="1"/>
      <c r="AD52" s="1"/>
      <c r="AE52" s="1"/>
      <c r="AF52" s="1"/>
      <c r="AG52" s="1"/>
      <c r="AH52" s="1"/>
      <c r="AI52" s="1"/>
    </row>
    <row r="53" spans="2:35" s="41" customFormat="1" hidden="1" x14ac:dyDescent="0.25">
      <c r="B53" s="1"/>
      <c r="C53" s="1"/>
      <c r="D53" s="1"/>
      <c r="E53" s="1"/>
      <c r="F53" s="1"/>
      <c r="G53" s="1"/>
      <c r="H53" s="1"/>
      <c r="I53" s="1"/>
      <c r="J53" s="1"/>
      <c r="K53" s="1"/>
      <c r="L53" s="1"/>
      <c r="M53" s="1"/>
      <c r="N53" s="1"/>
      <c r="T53" s="1"/>
      <c r="U53" s="1"/>
      <c r="V53" s="1"/>
      <c r="W53" s="1"/>
      <c r="X53" s="1"/>
      <c r="Y53" s="1"/>
      <c r="Z53" s="1"/>
      <c r="AA53" s="1"/>
      <c r="AB53" s="1"/>
      <c r="AC53" s="1"/>
      <c r="AD53" s="1"/>
      <c r="AE53" s="1"/>
      <c r="AF53" s="1"/>
      <c r="AG53" s="1"/>
      <c r="AH53" s="1"/>
      <c r="AI53" s="1"/>
    </row>
    <row r="54" spans="2:35" s="41" customFormat="1" hidden="1" x14ac:dyDescent="0.25">
      <c r="B54" s="1"/>
      <c r="C54" s="1"/>
      <c r="D54" s="1"/>
      <c r="E54" s="1"/>
      <c r="F54" s="1"/>
      <c r="G54" s="1"/>
      <c r="H54" s="1"/>
      <c r="I54" s="1"/>
      <c r="J54" s="1"/>
      <c r="K54" s="1"/>
      <c r="L54" s="1"/>
      <c r="M54" s="1"/>
      <c r="N54" s="1"/>
      <c r="T54" s="1"/>
      <c r="U54" s="1"/>
      <c r="V54" s="1"/>
      <c r="W54" s="1"/>
      <c r="X54" s="1"/>
      <c r="Y54" s="1"/>
      <c r="Z54" s="1"/>
      <c r="AA54" s="1"/>
      <c r="AB54" s="1"/>
      <c r="AC54" s="1"/>
      <c r="AD54" s="1"/>
      <c r="AE54" s="1"/>
      <c r="AF54" s="1"/>
      <c r="AG54" s="1"/>
      <c r="AH54" s="1"/>
      <c r="AI54" s="1"/>
    </row>
    <row r="55" spans="2:35" s="1" customFormat="1" hidden="1" x14ac:dyDescent="0.25">
      <c r="O55" s="41"/>
      <c r="P55" s="41"/>
      <c r="Q55" s="41"/>
      <c r="R55" s="41"/>
      <c r="S55" s="41"/>
    </row>
    <row r="56" spans="2:35" s="1" customFormat="1" hidden="1" x14ac:dyDescent="0.25">
      <c r="O56" s="41"/>
      <c r="P56" s="41"/>
      <c r="Q56" s="41"/>
      <c r="R56" s="41"/>
      <c r="S56" s="41"/>
    </row>
    <row r="57" spans="2:35" s="1" customFormat="1" hidden="1" x14ac:dyDescent="0.25">
      <c r="O57" s="41"/>
      <c r="P57" s="41"/>
      <c r="Q57" s="41"/>
      <c r="R57" s="41"/>
      <c r="S57" s="41"/>
    </row>
    <row r="58" spans="2:35" s="1" customFormat="1" hidden="1" x14ac:dyDescent="0.25">
      <c r="O58" s="41"/>
      <c r="P58" s="41"/>
      <c r="Q58" s="41"/>
      <c r="R58" s="41"/>
      <c r="S58" s="41"/>
    </row>
    <row r="59" spans="2:35" s="1" customFormat="1" hidden="1" x14ac:dyDescent="0.25">
      <c r="O59" s="41"/>
      <c r="P59" s="41"/>
      <c r="Q59" s="41"/>
      <c r="R59" s="41"/>
      <c r="S59" s="41"/>
    </row>
    <row r="60" spans="2:35" s="1" customFormat="1" hidden="1" x14ac:dyDescent="0.25">
      <c r="O60" s="41"/>
      <c r="P60" s="41"/>
      <c r="Q60" s="41"/>
      <c r="R60" s="41"/>
      <c r="S60" s="41"/>
    </row>
    <row r="61" spans="2:35" s="1" customFormat="1" hidden="1" x14ac:dyDescent="0.25">
      <c r="O61" s="41"/>
      <c r="P61" s="41"/>
      <c r="Q61" s="41"/>
      <c r="R61" s="41"/>
      <c r="S61" s="41"/>
    </row>
    <row r="62" spans="2:35" s="1" customFormat="1" hidden="1" x14ac:dyDescent="0.25">
      <c r="O62" s="41"/>
      <c r="P62" s="41"/>
      <c r="Q62" s="41"/>
      <c r="R62" s="41"/>
      <c r="S62" s="41"/>
    </row>
    <row r="63" spans="2:35" s="1" customFormat="1" hidden="1" x14ac:dyDescent="0.25">
      <c r="O63" s="41"/>
      <c r="P63" s="41"/>
      <c r="Q63" s="41"/>
      <c r="R63" s="41"/>
      <c r="S63" s="41"/>
    </row>
    <row r="64" spans="2:35" s="1" customFormat="1" hidden="1" x14ac:dyDescent="0.25">
      <c r="O64" s="41"/>
      <c r="P64" s="41"/>
      <c r="Q64" s="41"/>
      <c r="R64" s="41"/>
      <c r="S64" s="41"/>
    </row>
    <row r="65" spans="15:19" s="1" customFormat="1" hidden="1" x14ac:dyDescent="0.25">
      <c r="O65" s="41"/>
      <c r="P65" s="41"/>
      <c r="Q65" s="41"/>
      <c r="R65" s="41"/>
      <c r="S65" s="41"/>
    </row>
    <row r="66" spans="15:19" s="1" customFormat="1" hidden="1" x14ac:dyDescent="0.25">
      <c r="O66" s="41"/>
      <c r="P66" s="41"/>
      <c r="Q66" s="41"/>
      <c r="R66" s="41"/>
      <c r="S66" s="41"/>
    </row>
    <row r="67" spans="15:19" s="1" customFormat="1" hidden="1" x14ac:dyDescent="0.25">
      <c r="O67" s="41"/>
      <c r="P67" s="41"/>
      <c r="Q67" s="41"/>
      <c r="R67" s="41"/>
      <c r="S67" s="41"/>
    </row>
    <row r="68" spans="15:19" s="1" customFormat="1" hidden="1" x14ac:dyDescent="0.25">
      <c r="O68" s="41"/>
      <c r="P68" s="41"/>
      <c r="Q68" s="41"/>
      <c r="R68" s="41"/>
      <c r="S68" s="41"/>
    </row>
    <row r="69" spans="15:19" s="1" customFormat="1" hidden="1" x14ac:dyDescent="0.25">
      <c r="O69" s="41"/>
      <c r="P69" s="41"/>
      <c r="Q69" s="41"/>
      <c r="R69" s="41"/>
      <c r="S69" s="41"/>
    </row>
    <row r="70" spans="15:19" s="1" customFormat="1" hidden="1" x14ac:dyDescent="0.25">
      <c r="O70" s="41"/>
      <c r="P70" s="41"/>
      <c r="Q70" s="41"/>
      <c r="R70" s="41"/>
      <c r="S70" s="41"/>
    </row>
    <row r="71" spans="15:19" s="1" customFormat="1" hidden="1" x14ac:dyDescent="0.25">
      <c r="O71" s="41"/>
      <c r="P71" s="41"/>
      <c r="Q71" s="41"/>
      <c r="R71" s="41"/>
      <c r="S71" s="41"/>
    </row>
    <row r="72" spans="15:19" s="1" customFormat="1" hidden="1" x14ac:dyDescent="0.25">
      <c r="O72" s="41"/>
      <c r="P72" s="41"/>
      <c r="Q72" s="41"/>
      <c r="R72" s="41"/>
      <c r="S72" s="41"/>
    </row>
    <row r="73" spans="15:19" s="1" customFormat="1" hidden="1" x14ac:dyDescent="0.25">
      <c r="O73" s="41"/>
      <c r="P73" s="41"/>
      <c r="Q73" s="41"/>
      <c r="R73" s="41"/>
      <c r="S73" s="41"/>
    </row>
    <row r="74" spans="15:19" s="1" customFormat="1" hidden="1" x14ac:dyDescent="0.25">
      <c r="O74" s="41"/>
      <c r="P74" s="41"/>
      <c r="Q74" s="41"/>
      <c r="R74" s="41"/>
      <c r="S74" s="41"/>
    </row>
    <row r="75" spans="15:19" s="1" customFormat="1" hidden="1" x14ac:dyDescent="0.25">
      <c r="O75" s="41"/>
      <c r="P75" s="41"/>
      <c r="Q75" s="41"/>
      <c r="R75" s="41"/>
      <c r="S75" s="41"/>
    </row>
    <row r="76" spans="15:19" s="1" customFormat="1" hidden="1" x14ac:dyDescent="0.25">
      <c r="O76" s="41"/>
      <c r="P76" s="41"/>
      <c r="Q76" s="41"/>
      <c r="R76" s="41"/>
      <c r="S76" s="41"/>
    </row>
    <row r="77" spans="15:19" s="1" customFormat="1" hidden="1" x14ac:dyDescent="0.25">
      <c r="O77" s="41"/>
      <c r="P77" s="41"/>
      <c r="Q77" s="41"/>
      <c r="R77" s="41"/>
      <c r="S77" s="41"/>
    </row>
    <row r="78" spans="15:19" s="1" customFormat="1" hidden="1" x14ac:dyDescent="0.25">
      <c r="O78" s="41"/>
      <c r="P78" s="41"/>
      <c r="Q78" s="41"/>
      <c r="R78" s="41"/>
      <c r="S78" s="41"/>
    </row>
    <row r="79" spans="15:19" s="1" customFormat="1" hidden="1" x14ac:dyDescent="0.25">
      <c r="O79" s="41"/>
      <c r="P79" s="41"/>
      <c r="Q79" s="41"/>
      <c r="R79" s="41"/>
      <c r="S79" s="41"/>
    </row>
    <row r="80" spans="15:19" s="1" customFormat="1" hidden="1" x14ac:dyDescent="0.25">
      <c r="O80" s="41"/>
      <c r="P80" s="41"/>
      <c r="Q80" s="41"/>
      <c r="R80" s="41"/>
      <c r="S80" s="41"/>
    </row>
    <row r="81" spans="2:32" s="1" customFormat="1" hidden="1" x14ac:dyDescent="0.25">
      <c r="O81" s="41"/>
      <c r="P81" s="41"/>
      <c r="Q81" s="41"/>
      <c r="R81" s="41"/>
      <c r="S81" s="41"/>
    </row>
    <row r="82" spans="2:32" s="1" customFormat="1" hidden="1" x14ac:dyDescent="0.25">
      <c r="O82" s="41"/>
      <c r="P82" s="41"/>
      <c r="Q82" s="41"/>
      <c r="R82" s="41"/>
      <c r="S82" s="41"/>
    </row>
    <row r="83" spans="2:32" s="1" customFormat="1" hidden="1" x14ac:dyDescent="0.25">
      <c r="O83" s="41"/>
      <c r="P83" s="41"/>
      <c r="Q83" s="41"/>
      <c r="R83" s="41"/>
      <c r="S83" s="41"/>
    </row>
    <row r="84" spans="2:32" s="1" customFormat="1" hidden="1" x14ac:dyDescent="0.25">
      <c r="O84" s="41"/>
      <c r="P84" s="41"/>
      <c r="Q84" s="41"/>
      <c r="R84" s="41"/>
      <c r="S84" s="41"/>
    </row>
    <row r="85" spans="2:32" s="1" customFormat="1" hidden="1" x14ac:dyDescent="0.25">
      <c r="O85" s="41"/>
      <c r="P85" s="41"/>
      <c r="Q85" s="41"/>
      <c r="R85" s="41"/>
      <c r="S85" s="41"/>
    </row>
    <row r="86" spans="2:32" s="1" customFormat="1" hidden="1" x14ac:dyDescent="0.25">
      <c r="O86" s="41"/>
      <c r="P86" s="41"/>
      <c r="Q86" s="41"/>
      <c r="R86" s="41"/>
      <c r="S86" s="41"/>
    </row>
    <row r="87" spans="2:32" s="1" customFormat="1" hidden="1" x14ac:dyDescent="0.25">
      <c r="O87" s="41"/>
      <c r="P87" s="41"/>
      <c r="Q87" s="41"/>
      <c r="R87" s="41"/>
      <c r="S87" s="41"/>
    </row>
    <row r="88" spans="2:32" s="1" customFormat="1" hidden="1" x14ac:dyDescent="0.25">
      <c r="O88" s="41"/>
      <c r="P88" s="41"/>
      <c r="Q88" s="41"/>
      <c r="R88" s="41"/>
      <c r="S88" s="41"/>
    </row>
    <row r="89" spans="2:32" s="1" customFormat="1" hidden="1" x14ac:dyDescent="0.25">
      <c r="O89" s="41"/>
      <c r="P89" s="41"/>
      <c r="Q89" s="41"/>
      <c r="R89" s="41"/>
      <c r="S89" s="41"/>
    </row>
    <row r="90" spans="2:32" s="1" customFormat="1" hidden="1" x14ac:dyDescent="0.25">
      <c r="O90" s="41"/>
      <c r="P90" s="41"/>
      <c r="Q90" s="41"/>
      <c r="R90" s="41"/>
      <c r="S90" s="41"/>
    </row>
    <row r="91" spans="2:32" s="1" customFormat="1" hidden="1" x14ac:dyDescent="0.25">
      <c r="O91" s="41"/>
      <c r="P91" s="41"/>
      <c r="Q91" s="41"/>
      <c r="R91" s="41"/>
      <c r="S91" s="41"/>
    </row>
    <row r="92" spans="2:32" s="1" customFormat="1" hidden="1" x14ac:dyDescent="0.25">
      <c r="O92" s="41"/>
      <c r="P92" s="41"/>
      <c r="Q92" s="41"/>
      <c r="R92" s="41"/>
      <c r="S92" s="41"/>
    </row>
    <row r="93" spans="2:32" s="1" customFormat="1" hidden="1" x14ac:dyDescent="0.25">
      <c r="O93" s="41"/>
      <c r="P93" s="41"/>
      <c r="Q93" s="41"/>
      <c r="R93" s="41"/>
      <c r="S93" s="41"/>
    </row>
    <row r="94" spans="2:32" hidden="1" x14ac:dyDescent="0.25">
      <c r="B94" s="1"/>
      <c r="D94" s="1"/>
      <c r="E94" s="1"/>
      <c r="F94" s="1"/>
      <c r="H94" s="1"/>
      <c r="I94" s="1"/>
      <c r="K94" s="1"/>
      <c r="M94" s="1"/>
      <c r="N94" s="1"/>
      <c r="O94" s="41"/>
      <c r="P94" s="41"/>
      <c r="T94" s="1"/>
      <c r="U94" s="1"/>
      <c r="V94" s="1"/>
      <c r="W94" s="1"/>
      <c r="X94" s="1"/>
      <c r="Y94" s="1"/>
      <c r="Z94" s="1"/>
      <c r="AA94" s="1"/>
      <c r="AB94" s="1"/>
      <c r="AC94" s="1"/>
      <c r="AD94" s="1"/>
      <c r="AE94" s="1"/>
      <c r="AF94" s="1"/>
    </row>
    <row r="95" spans="2:32" hidden="1" x14ac:dyDescent="0.25">
      <c r="B95" s="1"/>
      <c r="D95" s="1"/>
      <c r="E95" s="1"/>
      <c r="F95" s="1"/>
      <c r="H95" s="1"/>
      <c r="I95" s="1"/>
      <c r="K95" s="1"/>
      <c r="M95" s="1"/>
      <c r="N95" s="1"/>
      <c r="O95" s="41"/>
      <c r="P95" s="41"/>
      <c r="T95" s="1"/>
      <c r="U95" s="1"/>
      <c r="V95" s="1"/>
      <c r="W95" s="1"/>
      <c r="X95" s="1"/>
      <c r="Y95" s="1"/>
      <c r="Z95" s="1"/>
      <c r="AA95" s="1"/>
      <c r="AB95" s="1"/>
      <c r="AC95" s="1"/>
      <c r="AD95" s="1"/>
      <c r="AE95" s="1"/>
      <c r="AF95" s="1"/>
    </row>
    <row r="96" spans="2:32" hidden="1" x14ac:dyDescent="0.25">
      <c r="B96" s="1"/>
      <c r="D96" s="1"/>
      <c r="E96" s="1"/>
      <c r="F96" s="1"/>
      <c r="H96" s="1"/>
      <c r="I96" s="1"/>
      <c r="K96" s="1"/>
      <c r="M96" s="1"/>
      <c r="N96" s="1"/>
      <c r="O96" s="41"/>
      <c r="P96" s="41"/>
      <c r="T96" s="1"/>
      <c r="U96" s="1"/>
      <c r="V96" s="1"/>
      <c r="W96" s="1"/>
      <c r="X96" s="1"/>
      <c r="Y96" s="1"/>
      <c r="Z96" s="1"/>
      <c r="AA96" s="1"/>
      <c r="AB96" s="1"/>
      <c r="AC96" s="1"/>
      <c r="AD96" s="1"/>
      <c r="AE96" s="1"/>
      <c r="AF96" s="1"/>
    </row>
    <row r="97" spans="2:32" hidden="1" x14ac:dyDescent="0.25">
      <c r="B97" s="1"/>
      <c r="D97" s="1"/>
      <c r="E97" s="1"/>
      <c r="F97" s="1"/>
      <c r="H97" s="1"/>
      <c r="I97" s="1"/>
      <c r="K97" s="1"/>
      <c r="M97" s="1"/>
      <c r="N97" s="1"/>
      <c r="O97" s="41"/>
      <c r="P97" s="41"/>
      <c r="T97" s="1"/>
      <c r="U97" s="1"/>
      <c r="V97" s="1"/>
      <c r="W97" s="1"/>
      <c r="X97" s="1"/>
      <c r="Y97" s="1"/>
      <c r="Z97" s="1"/>
      <c r="AA97" s="1"/>
      <c r="AB97" s="1"/>
      <c r="AC97" s="1"/>
      <c r="AD97" s="1"/>
      <c r="AE97" s="1"/>
      <c r="AF97" s="1"/>
    </row>
    <row r="98" spans="2:32" hidden="1" x14ac:dyDescent="0.25">
      <c r="B98" s="1"/>
      <c r="D98" s="1"/>
      <c r="E98" s="1"/>
      <c r="F98" s="1"/>
      <c r="H98" s="1"/>
      <c r="I98" s="1"/>
      <c r="K98" s="1"/>
      <c r="M98" s="1"/>
      <c r="N98" s="1"/>
      <c r="O98" s="41"/>
      <c r="P98" s="41"/>
      <c r="T98" s="1"/>
      <c r="U98" s="1"/>
      <c r="V98" s="1"/>
      <c r="W98" s="1"/>
      <c r="X98" s="1"/>
      <c r="Y98" s="1"/>
      <c r="Z98" s="1"/>
      <c r="AA98" s="1"/>
      <c r="AB98" s="1"/>
      <c r="AC98" s="1"/>
      <c r="AD98" s="1"/>
      <c r="AE98" s="1"/>
      <c r="AF98" s="1"/>
    </row>
    <row r="99" spans="2:32" hidden="1" x14ac:dyDescent="0.25">
      <c r="B99" s="1"/>
      <c r="D99" s="1"/>
      <c r="E99" s="1"/>
      <c r="F99" s="1"/>
      <c r="H99" s="1"/>
      <c r="I99" s="1"/>
      <c r="K99" s="1"/>
      <c r="M99" s="1"/>
      <c r="N99" s="1"/>
      <c r="O99" s="41"/>
      <c r="P99" s="41"/>
      <c r="T99" s="1"/>
      <c r="U99" s="1"/>
      <c r="V99" s="1"/>
      <c r="W99" s="1"/>
      <c r="X99" s="1"/>
      <c r="Y99" s="1"/>
      <c r="Z99" s="1"/>
      <c r="AA99" s="1"/>
      <c r="AB99" s="1"/>
      <c r="AC99" s="1"/>
      <c r="AD99" s="1"/>
      <c r="AE99" s="1"/>
      <c r="AF99" s="1"/>
    </row>
    <row r="100" spans="2:32" hidden="1" x14ac:dyDescent="0.25">
      <c r="B100" s="1"/>
      <c r="D100" s="1"/>
      <c r="E100" s="1"/>
      <c r="F100" s="1"/>
      <c r="H100" s="1"/>
      <c r="I100" s="1"/>
      <c r="K100" s="1"/>
      <c r="M100" s="1"/>
      <c r="N100" s="1"/>
      <c r="O100" s="41"/>
      <c r="P100" s="41"/>
      <c r="T100" s="1"/>
      <c r="U100" s="1"/>
      <c r="V100" s="1"/>
      <c r="W100" s="1"/>
      <c r="X100" s="1"/>
      <c r="Y100" s="1"/>
      <c r="Z100" s="1"/>
      <c r="AA100" s="1"/>
      <c r="AB100" s="1"/>
      <c r="AC100" s="1"/>
      <c r="AD100" s="1"/>
      <c r="AE100" s="1"/>
      <c r="AF100" s="1"/>
    </row>
    <row r="101" spans="2:32" hidden="1" x14ac:dyDescent="0.25">
      <c r="B101" s="1"/>
      <c r="D101" s="1"/>
      <c r="E101" s="1"/>
      <c r="F101" s="1"/>
      <c r="H101" s="1"/>
      <c r="I101" s="1"/>
      <c r="K101" s="1"/>
      <c r="M101" s="1"/>
      <c r="N101" s="1"/>
      <c r="O101" s="41"/>
      <c r="P101" s="41"/>
      <c r="T101" s="1"/>
      <c r="U101" s="1"/>
      <c r="V101" s="1"/>
      <c r="W101" s="1"/>
      <c r="X101" s="1"/>
      <c r="Y101" s="1"/>
      <c r="Z101" s="1"/>
      <c r="AA101" s="1"/>
      <c r="AB101" s="1"/>
      <c r="AC101" s="1"/>
      <c r="AD101" s="1"/>
      <c r="AE101" s="1"/>
      <c r="AF101" s="1"/>
    </row>
    <row r="102" spans="2:32" hidden="1" x14ac:dyDescent="0.25">
      <c r="B102" s="1"/>
      <c r="D102" s="1"/>
      <c r="E102" s="1"/>
      <c r="F102" s="1"/>
      <c r="H102" s="1"/>
      <c r="I102" s="1"/>
      <c r="K102" s="1"/>
      <c r="M102" s="1"/>
      <c r="N102" s="1"/>
      <c r="O102" s="41"/>
      <c r="P102" s="41"/>
      <c r="T102" s="1"/>
      <c r="U102" s="1"/>
      <c r="V102" s="1"/>
      <c r="W102" s="1"/>
      <c r="X102" s="1"/>
      <c r="Y102" s="1"/>
      <c r="Z102" s="1"/>
      <c r="AA102" s="1"/>
      <c r="AB102" s="1"/>
      <c r="AC102" s="1"/>
      <c r="AD102" s="1"/>
      <c r="AE102" s="1"/>
      <c r="AF102" s="1"/>
    </row>
    <row r="103" spans="2:32" hidden="1" x14ac:dyDescent="0.25">
      <c r="B103" s="1"/>
      <c r="D103" s="1"/>
      <c r="E103" s="1"/>
      <c r="F103" s="1"/>
      <c r="H103" s="1"/>
      <c r="I103" s="1"/>
      <c r="K103" s="1"/>
      <c r="M103" s="1"/>
      <c r="N103" s="1"/>
      <c r="O103" s="41"/>
      <c r="P103" s="41"/>
      <c r="T103" s="1"/>
      <c r="U103" s="1"/>
      <c r="V103" s="1"/>
      <c r="W103" s="1"/>
      <c r="X103" s="1"/>
      <c r="Y103" s="1"/>
      <c r="Z103" s="1"/>
      <c r="AA103" s="1"/>
      <c r="AB103" s="1"/>
      <c r="AC103" s="1"/>
      <c r="AD103" s="1"/>
      <c r="AE103" s="1"/>
      <c r="AF103" s="1"/>
    </row>
    <row r="104" spans="2:32" hidden="1" x14ac:dyDescent="0.25">
      <c r="B104" s="1"/>
      <c r="D104" s="1"/>
      <c r="E104" s="1"/>
      <c r="F104" s="1"/>
      <c r="H104" s="1"/>
      <c r="I104" s="1"/>
      <c r="K104" s="1"/>
      <c r="M104" s="1"/>
      <c r="N104" s="1"/>
      <c r="O104" s="41"/>
      <c r="P104" s="41"/>
      <c r="T104" s="1"/>
      <c r="U104" s="1"/>
      <c r="V104" s="1"/>
      <c r="W104" s="1"/>
      <c r="X104" s="1"/>
      <c r="Y104" s="1"/>
      <c r="Z104" s="1"/>
      <c r="AA104" s="1"/>
      <c r="AB104" s="1"/>
      <c r="AC104" s="1"/>
      <c r="AD104" s="1"/>
      <c r="AE104" s="1"/>
      <c r="AF104" s="1"/>
    </row>
    <row r="105" spans="2:32" hidden="1" x14ac:dyDescent="0.25">
      <c r="B105" s="1"/>
      <c r="D105" s="1"/>
      <c r="E105" s="1"/>
      <c r="F105" s="1"/>
      <c r="H105" s="1"/>
      <c r="I105" s="1"/>
      <c r="K105" s="1"/>
      <c r="M105" s="1"/>
      <c r="N105" s="1"/>
      <c r="O105" s="41"/>
      <c r="P105" s="41"/>
      <c r="T105" s="1"/>
      <c r="U105" s="1"/>
      <c r="V105" s="1"/>
      <c r="W105" s="1"/>
      <c r="X105" s="1"/>
      <c r="Y105" s="1"/>
      <c r="Z105" s="1"/>
      <c r="AA105" s="1"/>
      <c r="AB105" s="1"/>
      <c r="AC105" s="1"/>
      <c r="AD105" s="1"/>
      <c r="AE105" s="1"/>
      <c r="AF105" s="1"/>
    </row>
    <row r="106" spans="2:32" hidden="1" x14ac:dyDescent="0.25">
      <c r="B106" s="1"/>
      <c r="D106" s="1"/>
      <c r="E106" s="1"/>
      <c r="F106" s="1"/>
      <c r="H106" s="1"/>
      <c r="I106" s="1"/>
      <c r="K106" s="1"/>
      <c r="M106" s="1"/>
      <c r="N106" s="1"/>
      <c r="O106" s="41"/>
      <c r="P106" s="41"/>
      <c r="T106" s="1"/>
      <c r="U106" s="1"/>
      <c r="V106" s="1"/>
      <c r="W106" s="1"/>
      <c r="X106" s="1"/>
      <c r="Y106" s="1"/>
      <c r="Z106" s="1"/>
      <c r="AA106" s="1"/>
      <c r="AB106" s="1"/>
      <c r="AC106" s="1"/>
      <c r="AD106" s="1"/>
      <c r="AE106" s="1"/>
      <c r="AF106" s="1"/>
    </row>
    <row r="107" spans="2:32" hidden="1" x14ac:dyDescent="0.25">
      <c r="B107" s="1"/>
      <c r="D107" s="1"/>
      <c r="E107" s="1"/>
      <c r="F107" s="1"/>
      <c r="H107" s="1"/>
      <c r="I107" s="1"/>
      <c r="K107" s="1"/>
      <c r="M107" s="1"/>
      <c r="N107" s="1"/>
      <c r="O107" s="41"/>
      <c r="P107" s="41"/>
      <c r="T107" s="1"/>
      <c r="U107" s="1"/>
      <c r="V107" s="1"/>
      <c r="W107" s="1"/>
      <c r="X107" s="1"/>
      <c r="Y107" s="1"/>
      <c r="Z107" s="1"/>
      <c r="AA107" s="1"/>
      <c r="AB107" s="1"/>
      <c r="AC107" s="1"/>
      <c r="AD107" s="1"/>
      <c r="AE107" s="1"/>
      <c r="AF107" s="1"/>
    </row>
    <row r="108" spans="2:32" hidden="1" x14ac:dyDescent="0.25">
      <c r="B108" s="1"/>
      <c r="D108" s="1"/>
      <c r="E108" s="1"/>
      <c r="F108" s="1"/>
      <c r="H108" s="1"/>
      <c r="I108" s="1"/>
      <c r="K108" s="1"/>
      <c r="M108" s="1"/>
      <c r="N108" s="1"/>
      <c r="O108" s="41"/>
      <c r="P108" s="41"/>
      <c r="T108" s="1"/>
      <c r="U108" s="1"/>
      <c r="V108" s="1"/>
      <c r="W108" s="1"/>
      <c r="X108" s="1"/>
      <c r="Y108" s="1"/>
      <c r="Z108" s="1"/>
      <c r="AA108" s="1"/>
      <c r="AB108" s="1"/>
      <c r="AC108" s="1"/>
      <c r="AD108" s="1"/>
      <c r="AE108" s="1"/>
      <c r="AF108" s="1"/>
    </row>
    <row r="109" spans="2:32" hidden="1" x14ac:dyDescent="0.25">
      <c r="B109" s="1"/>
      <c r="D109" s="1"/>
      <c r="E109" s="1"/>
      <c r="F109" s="1"/>
      <c r="H109" s="1"/>
      <c r="I109" s="1"/>
      <c r="K109" s="1"/>
      <c r="M109" s="1"/>
      <c r="N109" s="1"/>
      <c r="O109" s="41"/>
      <c r="P109" s="41"/>
      <c r="T109" s="1"/>
      <c r="U109" s="1"/>
      <c r="V109" s="1"/>
      <c r="W109" s="1"/>
      <c r="X109" s="1"/>
      <c r="Y109" s="1"/>
      <c r="Z109" s="1"/>
      <c r="AA109" s="1"/>
      <c r="AB109" s="1"/>
      <c r="AC109" s="1"/>
      <c r="AD109" s="1"/>
      <c r="AE109" s="1"/>
      <c r="AF109" s="1"/>
    </row>
    <row r="110" spans="2:32" hidden="1" x14ac:dyDescent="0.25">
      <c r="B110" s="1"/>
      <c r="D110" s="1"/>
      <c r="E110" s="1"/>
      <c r="F110" s="1"/>
      <c r="H110" s="1"/>
      <c r="I110" s="1"/>
      <c r="K110" s="1"/>
      <c r="M110" s="1"/>
      <c r="N110" s="1"/>
      <c r="O110" s="41"/>
      <c r="P110" s="41"/>
      <c r="T110" s="1"/>
      <c r="U110" s="1"/>
      <c r="V110" s="1"/>
      <c r="W110" s="1"/>
      <c r="X110" s="1"/>
      <c r="Y110" s="1"/>
      <c r="Z110" s="1"/>
      <c r="AA110" s="1"/>
      <c r="AB110" s="1"/>
      <c r="AC110" s="1"/>
      <c r="AD110" s="1"/>
      <c r="AE110" s="1"/>
      <c r="AF110" s="1"/>
    </row>
    <row r="111" spans="2:32" hidden="1" x14ac:dyDescent="0.25">
      <c r="B111" s="1"/>
      <c r="D111" s="1"/>
      <c r="E111" s="1"/>
      <c r="F111" s="1"/>
      <c r="H111" s="1"/>
      <c r="I111" s="1"/>
      <c r="K111" s="1"/>
      <c r="M111" s="1"/>
      <c r="N111" s="1"/>
      <c r="O111" s="41"/>
      <c r="P111" s="41"/>
      <c r="T111" s="1"/>
      <c r="U111" s="1"/>
      <c r="V111" s="1"/>
      <c r="W111" s="1"/>
      <c r="X111" s="1"/>
      <c r="Y111" s="1"/>
      <c r="Z111" s="1"/>
      <c r="AA111" s="1"/>
      <c r="AB111" s="1"/>
      <c r="AC111" s="1"/>
      <c r="AD111" s="1"/>
      <c r="AE111" s="1"/>
      <c r="AF111" s="1"/>
    </row>
    <row r="112" spans="2:32" hidden="1" x14ac:dyDescent="0.25">
      <c r="B112" s="1"/>
      <c r="D112" s="1"/>
      <c r="E112" s="1"/>
      <c r="F112" s="1"/>
      <c r="H112" s="1"/>
      <c r="I112" s="1"/>
      <c r="K112" s="1"/>
      <c r="M112" s="1"/>
      <c r="N112" s="1"/>
      <c r="O112" s="41"/>
      <c r="P112" s="41"/>
      <c r="T112" s="1"/>
      <c r="U112" s="1"/>
      <c r="V112" s="1"/>
      <c r="W112" s="1"/>
      <c r="X112" s="1"/>
      <c r="Y112" s="1"/>
      <c r="Z112" s="1"/>
      <c r="AA112" s="1"/>
      <c r="AB112" s="1"/>
      <c r="AC112" s="1"/>
      <c r="AD112" s="1"/>
      <c r="AE112" s="1"/>
      <c r="AF112" s="1"/>
    </row>
    <row r="113" spans="2:32" hidden="1" x14ac:dyDescent="0.25">
      <c r="B113" s="1"/>
      <c r="D113" s="1"/>
      <c r="E113" s="1"/>
      <c r="F113" s="1"/>
      <c r="H113" s="1"/>
      <c r="I113" s="1"/>
      <c r="K113" s="1"/>
      <c r="M113" s="1"/>
      <c r="N113" s="1"/>
      <c r="O113" s="41"/>
      <c r="P113" s="41"/>
      <c r="T113" s="1"/>
      <c r="U113" s="1"/>
      <c r="V113" s="1"/>
      <c r="W113" s="1"/>
      <c r="X113" s="1"/>
      <c r="Y113" s="1"/>
      <c r="Z113" s="1"/>
      <c r="AA113" s="1"/>
      <c r="AB113" s="1"/>
      <c r="AC113" s="1"/>
      <c r="AD113" s="1"/>
      <c r="AE113" s="1"/>
      <c r="AF113" s="1"/>
    </row>
    <row r="114" spans="2:32" hidden="1" x14ac:dyDescent="0.25">
      <c r="B114" s="1"/>
      <c r="D114" s="1"/>
      <c r="E114" s="1"/>
      <c r="F114" s="1"/>
      <c r="H114" s="1"/>
      <c r="I114" s="1"/>
      <c r="K114" s="1"/>
      <c r="M114" s="1"/>
      <c r="N114" s="1"/>
      <c r="O114" s="41"/>
      <c r="P114" s="41"/>
      <c r="T114" s="1"/>
      <c r="U114" s="1"/>
      <c r="V114" s="1"/>
      <c r="W114" s="1"/>
      <c r="X114" s="1"/>
      <c r="Y114" s="1"/>
      <c r="Z114" s="1"/>
      <c r="AA114" s="1"/>
      <c r="AB114" s="1"/>
      <c r="AC114" s="1"/>
      <c r="AD114" s="1"/>
      <c r="AE114" s="1"/>
      <c r="AF114" s="1"/>
    </row>
    <row r="115" spans="2:32" hidden="1" x14ac:dyDescent="0.25">
      <c r="B115" s="1"/>
      <c r="D115" s="1"/>
      <c r="E115" s="1"/>
      <c r="F115" s="1"/>
      <c r="H115" s="1"/>
      <c r="I115" s="1"/>
      <c r="K115" s="1"/>
      <c r="M115" s="1"/>
      <c r="N115" s="1"/>
      <c r="O115" s="41"/>
      <c r="P115" s="41"/>
      <c r="T115" s="1"/>
      <c r="U115" s="1"/>
      <c r="V115" s="1"/>
      <c r="W115" s="1"/>
      <c r="X115" s="1"/>
      <c r="Y115" s="1"/>
      <c r="Z115" s="1"/>
      <c r="AA115" s="1"/>
      <c r="AB115" s="1"/>
      <c r="AC115" s="1"/>
      <c r="AD115" s="1"/>
      <c r="AE115" s="1"/>
      <c r="AF115" s="1"/>
    </row>
    <row r="116" spans="2:32" hidden="1" x14ac:dyDescent="0.25">
      <c r="B116" s="1"/>
      <c r="D116" s="1"/>
      <c r="E116" s="1"/>
      <c r="F116" s="1"/>
      <c r="H116" s="1"/>
      <c r="I116" s="1"/>
      <c r="K116" s="1"/>
      <c r="M116" s="1"/>
      <c r="N116" s="1"/>
      <c r="O116" s="41"/>
      <c r="P116" s="41"/>
      <c r="T116" s="1"/>
      <c r="U116" s="1"/>
      <c r="V116" s="1"/>
      <c r="W116" s="1"/>
      <c r="X116" s="1"/>
      <c r="Y116" s="1"/>
      <c r="Z116" s="1"/>
      <c r="AA116" s="1"/>
      <c r="AB116" s="1"/>
      <c r="AC116" s="1"/>
      <c r="AD116" s="1"/>
      <c r="AE116" s="1"/>
      <c r="AF116" s="1"/>
    </row>
    <row r="117" spans="2:32" hidden="1" x14ac:dyDescent="0.25">
      <c r="B117" s="1"/>
      <c r="D117" s="1"/>
      <c r="E117" s="1"/>
      <c r="F117" s="1"/>
      <c r="H117" s="1"/>
      <c r="I117" s="1"/>
      <c r="K117" s="1"/>
      <c r="M117" s="1"/>
      <c r="N117" s="1"/>
      <c r="O117" s="41"/>
      <c r="P117" s="41"/>
      <c r="T117" s="1"/>
      <c r="U117" s="1"/>
      <c r="V117" s="1"/>
      <c r="W117" s="1"/>
      <c r="X117" s="1"/>
      <c r="Y117" s="1"/>
      <c r="Z117" s="1"/>
      <c r="AA117" s="1"/>
      <c r="AB117" s="1"/>
      <c r="AC117" s="1"/>
      <c r="AD117" s="1"/>
      <c r="AE117" s="1"/>
      <c r="AF117" s="1"/>
    </row>
    <row r="118" spans="2:32" hidden="1" x14ac:dyDescent="0.25">
      <c r="B118" s="1"/>
      <c r="D118" s="1"/>
      <c r="E118" s="1"/>
      <c r="F118" s="1"/>
      <c r="H118" s="1"/>
      <c r="I118" s="1"/>
      <c r="K118" s="1"/>
      <c r="M118" s="1"/>
      <c r="N118" s="1"/>
      <c r="O118" s="41"/>
      <c r="P118" s="41"/>
      <c r="T118" s="1"/>
      <c r="U118" s="1"/>
      <c r="V118" s="1"/>
      <c r="W118" s="1"/>
      <c r="X118" s="1"/>
      <c r="Y118" s="1"/>
      <c r="Z118" s="1"/>
      <c r="AA118" s="1"/>
      <c r="AB118" s="1"/>
      <c r="AC118" s="1"/>
      <c r="AD118" s="1"/>
      <c r="AE118" s="1"/>
      <c r="AF118" s="1"/>
    </row>
    <row r="119" spans="2:32" hidden="1" x14ac:dyDescent="0.25">
      <c r="B119" s="1"/>
      <c r="D119" s="1"/>
      <c r="E119" s="1"/>
      <c r="F119" s="1"/>
      <c r="H119" s="1"/>
      <c r="I119" s="1"/>
      <c r="K119" s="1"/>
      <c r="M119" s="1"/>
      <c r="N119" s="1"/>
      <c r="O119" s="41"/>
      <c r="P119" s="41"/>
      <c r="T119" s="1"/>
      <c r="U119" s="1"/>
      <c r="V119" s="1"/>
      <c r="W119" s="1"/>
      <c r="X119" s="1"/>
      <c r="Y119" s="1"/>
      <c r="Z119" s="1"/>
      <c r="AA119" s="1"/>
      <c r="AB119" s="1"/>
      <c r="AC119" s="1"/>
      <c r="AD119" s="1"/>
      <c r="AE119" s="1"/>
      <c r="AF119" s="1"/>
    </row>
    <row r="120" spans="2:32" hidden="1" x14ac:dyDescent="0.25">
      <c r="B120" s="1"/>
      <c r="D120" s="1"/>
      <c r="E120" s="1"/>
      <c r="F120" s="1"/>
      <c r="H120" s="1"/>
      <c r="I120" s="1"/>
      <c r="K120" s="1"/>
      <c r="M120" s="1"/>
      <c r="N120" s="1"/>
      <c r="O120" s="41"/>
      <c r="P120" s="41"/>
      <c r="T120" s="1"/>
      <c r="U120" s="1"/>
      <c r="V120" s="1"/>
      <c r="W120" s="1"/>
      <c r="X120" s="1"/>
      <c r="Y120" s="1"/>
      <c r="Z120" s="1"/>
      <c r="AA120" s="1"/>
      <c r="AB120" s="1"/>
      <c r="AC120" s="1"/>
      <c r="AD120" s="1"/>
      <c r="AE120" s="1"/>
      <c r="AF120" s="1"/>
    </row>
    <row r="121" spans="2:32" hidden="1" x14ac:dyDescent="0.25">
      <c r="B121" s="1"/>
      <c r="D121" s="1"/>
      <c r="E121" s="1"/>
      <c r="F121" s="1"/>
      <c r="H121" s="1"/>
      <c r="I121" s="1"/>
      <c r="K121" s="1"/>
      <c r="M121" s="1"/>
      <c r="N121" s="1"/>
      <c r="O121" s="41"/>
      <c r="P121" s="41"/>
      <c r="T121" s="1"/>
      <c r="U121" s="1"/>
      <c r="V121" s="1"/>
      <c r="W121" s="1"/>
      <c r="X121" s="1"/>
      <c r="Y121" s="1"/>
      <c r="Z121" s="1"/>
      <c r="AA121" s="1"/>
      <c r="AB121" s="1"/>
      <c r="AC121" s="1"/>
      <c r="AD121" s="1"/>
      <c r="AE121" s="1"/>
      <c r="AF121" s="1"/>
    </row>
    <row r="122" spans="2:32" hidden="1" x14ac:dyDescent="0.25">
      <c r="B122" s="1"/>
      <c r="D122" s="1"/>
      <c r="E122" s="1"/>
      <c r="F122" s="1"/>
      <c r="H122" s="1"/>
      <c r="I122" s="1"/>
      <c r="K122" s="1"/>
      <c r="M122" s="1"/>
      <c r="N122" s="1"/>
      <c r="O122" s="41"/>
      <c r="P122" s="41"/>
      <c r="T122" s="1"/>
      <c r="U122" s="1"/>
      <c r="V122" s="1"/>
      <c r="W122" s="1"/>
      <c r="X122" s="1"/>
      <c r="Y122" s="1"/>
      <c r="Z122" s="1"/>
      <c r="AA122" s="1"/>
      <c r="AB122" s="1"/>
      <c r="AC122" s="1"/>
      <c r="AD122" s="1"/>
      <c r="AE122" s="1"/>
      <c r="AF122" s="1"/>
    </row>
    <row r="123" spans="2:32" hidden="1" x14ac:dyDescent="0.25">
      <c r="B123" s="1"/>
      <c r="D123" s="1"/>
      <c r="E123" s="1"/>
      <c r="F123" s="1"/>
      <c r="H123" s="1"/>
      <c r="I123" s="1"/>
      <c r="K123" s="1"/>
      <c r="M123" s="1"/>
      <c r="N123" s="1"/>
      <c r="O123" s="41"/>
      <c r="P123" s="41"/>
      <c r="T123" s="1"/>
      <c r="U123" s="1"/>
      <c r="V123" s="1"/>
      <c r="W123" s="1"/>
      <c r="X123" s="1"/>
      <c r="Y123" s="1"/>
      <c r="Z123" s="1"/>
      <c r="AA123" s="1"/>
      <c r="AB123" s="1"/>
      <c r="AC123" s="1"/>
      <c r="AD123" s="1"/>
      <c r="AE123" s="1"/>
      <c r="AF123" s="1"/>
    </row>
    <row r="124" spans="2:32" hidden="1" x14ac:dyDescent="0.25">
      <c r="B124" s="1"/>
      <c r="D124" s="1"/>
      <c r="E124" s="1"/>
      <c r="F124" s="1"/>
      <c r="H124" s="1"/>
      <c r="I124" s="1"/>
      <c r="K124" s="1"/>
      <c r="M124" s="1"/>
      <c r="N124" s="1"/>
      <c r="O124" s="41"/>
      <c r="P124" s="41"/>
      <c r="T124" s="1"/>
      <c r="U124" s="1"/>
      <c r="V124" s="1"/>
      <c r="W124" s="1"/>
      <c r="X124" s="1"/>
      <c r="Y124" s="1"/>
      <c r="Z124" s="1"/>
      <c r="AA124" s="1"/>
      <c r="AB124" s="1"/>
      <c r="AC124" s="1"/>
      <c r="AD124" s="1"/>
      <c r="AE124" s="1"/>
      <c r="AF124" s="1"/>
    </row>
    <row r="125" spans="2:32" hidden="1" x14ac:dyDescent="0.25">
      <c r="B125" s="1"/>
      <c r="D125" s="1"/>
      <c r="E125" s="1"/>
      <c r="F125" s="1"/>
      <c r="H125" s="1"/>
      <c r="I125" s="1"/>
      <c r="K125" s="1"/>
      <c r="M125" s="1"/>
      <c r="N125" s="1"/>
      <c r="O125" s="41"/>
      <c r="P125" s="41"/>
      <c r="T125" s="1"/>
      <c r="U125" s="1"/>
      <c r="V125" s="1"/>
      <c r="W125" s="1"/>
      <c r="X125" s="1"/>
      <c r="Y125" s="1"/>
      <c r="Z125" s="1"/>
      <c r="AA125" s="1"/>
      <c r="AB125" s="1"/>
      <c r="AC125" s="1"/>
      <c r="AD125" s="1"/>
      <c r="AE125" s="1"/>
      <c r="AF125" s="1"/>
    </row>
    <row r="126" spans="2:32" hidden="1" x14ac:dyDescent="0.25">
      <c r="B126" s="1"/>
      <c r="D126" s="1"/>
      <c r="E126" s="1"/>
      <c r="F126" s="1"/>
      <c r="H126" s="1"/>
      <c r="I126" s="1"/>
      <c r="K126" s="1"/>
      <c r="M126" s="1"/>
      <c r="N126" s="1"/>
      <c r="O126" s="41"/>
      <c r="P126" s="41"/>
      <c r="T126" s="1"/>
      <c r="U126" s="1"/>
      <c r="V126" s="1"/>
      <c r="W126" s="1"/>
      <c r="X126" s="1"/>
      <c r="Y126" s="1"/>
      <c r="Z126" s="1"/>
      <c r="AA126" s="1"/>
      <c r="AB126" s="1"/>
      <c r="AC126" s="1"/>
      <c r="AD126" s="1"/>
      <c r="AE126" s="1"/>
      <c r="AF126" s="1"/>
    </row>
    <row r="127" spans="2:32" hidden="1" x14ac:dyDescent="0.25">
      <c r="B127" s="1"/>
      <c r="D127" s="1"/>
      <c r="E127" s="1"/>
      <c r="F127" s="1"/>
      <c r="H127" s="1"/>
      <c r="I127" s="1"/>
      <c r="K127" s="1"/>
      <c r="M127" s="1"/>
      <c r="N127" s="1"/>
      <c r="O127" s="41"/>
      <c r="P127" s="41"/>
      <c r="T127" s="1"/>
      <c r="U127" s="1"/>
      <c r="V127" s="1"/>
      <c r="W127" s="1"/>
      <c r="X127" s="1"/>
      <c r="Y127" s="1"/>
      <c r="Z127" s="1"/>
      <c r="AA127" s="1"/>
      <c r="AB127" s="1"/>
      <c r="AC127" s="1"/>
      <c r="AD127" s="1"/>
      <c r="AE127" s="1"/>
      <c r="AF127" s="1"/>
    </row>
    <row r="128" spans="2:32" hidden="1" x14ac:dyDescent="0.25">
      <c r="B128" s="1"/>
      <c r="D128" s="1"/>
      <c r="E128" s="1"/>
      <c r="F128" s="1"/>
      <c r="H128" s="1"/>
      <c r="I128" s="1"/>
      <c r="K128" s="1"/>
      <c r="M128" s="1"/>
      <c r="N128" s="1"/>
      <c r="O128" s="41"/>
      <c r="P128" s="41"/>
      <c r="T128" s="1"/>
      <c r="U128" s="1"/>
      <c r="V128" s="1"/>
      <c r="W128" s="1"/>
      <c r="X128" s="1"/>
      <c r="Y128" s="1"/>
      <c r="Z128" s="1"/>
      <c r="AA128" s="1"/>
      <c r="AB128" s="1"/>
      <c r="AC128" s="1"/>
      <c r="AD128" s="1"/>
      <c r="AE128" s="1"/>
      <c r="AF128" s="1"/>
    </row>
    <row r="129" spans="2:32" hidden="1" x14ac:dyDescent="0.25">
      <c r="B129" s="1"/>
      <c r="D129" s="1"/>
      <c r="E129" s="1"/>
      <c r="F129" s="1"/>
      <c r="H129" s="1"/>
      <c r="I129" s="1"/>
      <c r="K129" s="1"/>
      <c r="M129" s="1"/>
      <c r="N129" s="1"/>
      <c r="O129" s="41"/>
      <c r="P129" s="41"/>
      <c r="T129" s="1"/>
      <c r="U129" s="1"/>
      <c r="V129" s="1"/>
      <c r="W129" s="1"/>
      <c r="X129" s="1"/>
      <c r="Y129" s="1"/>
      <c r="Z129" s="1"/>
      <c r="AA129" s="1"/>
      <c r="AB129" s="1"/>
      <c r="AC129" s="1"/>
      <c r="AD129" s="1"/>
      <c r="AE129" s="1"/>
      <c r="AF129" s="1"/>
    </row>
    <row r="130" spans="2:32" hidden="1" x14ac:dyDescent="0.25">
      <c r="B130" s="1"/>
      <c r="D130" s="1"/>
      <c r="E130" s="1"/>
      <c r="F130" s="1"/>
      <c r="H130" s="1"/>
      <c r="I130" s="1"/>
      <c r="K130" s="1"/>
      <c r="M130" s="1"/>
      <c r="N130" s="1"/>
      <c r="O130" s="41"/>
      <c r="P130" s="41"/>
      <c r="T130" s="1"/>
      <c r="U130" s="1"/>
      <c r="V130" s="1"/>
      <c r="W130" s="1"/>
      <c r="X130" s="1"/>
      <c r="Y130" s="1"/>
      <c r="Z130" s="1"/>
      <c r="AA130" s="1"/>
      <c r="AB130" s="1"/>
      <c r="AC130" s="1"/>
      <c r="AD130" s="1"/>
      <c r="AE130" s="1"/>
      <c r="AF130" s="1"/>
    </row>
    <row r="131" spans="2:32" hidden="1" x14ac:dyDescent="0.25">
      <c r="B131" s="1"/>
      <c r="D131" s="1"/>
      <c r="E131" s="1"/>
      <c r="F131" s="1"/>
      <c r="H131" s="1"/>
      <c r="I131" s="1"/>
      <c r="K131" s="1"/>
      <c r="M131" s="1"/>
      <c r="N131" s="1"/>
      <c r="O131" s="41"/>
      <c r="P131" s="41"/>
      <c r="T131" s="1"/>
      <c r="U131" s="1"/>
      <c r="V131" s="1"/>
      <c r="W131" s="1"/>
      <c r="X131" s="1"/>
      <c r="Y131" s="1"/>
      <c r="Z131" s="1"/>
      <c r="AA131" s="1"/>
      <c r="AB131" s="1"/>
      <c r="AC131" s="1"/>
      <c r="AD131" s="1"/>
      <c r="AE131" s="1"/>
      <c r="AF131" s="1"/>
    </row>
    <row r="132" spans="2:32" hidden="1" x14ac:dyDescent="0.25">
      <c r="B132" s="1"/>
      <c r="D132" s="1"/>
      <c r="E132" s="1"/>
      <c r="F132" s="1"/>
      <c r="H132" s="1"/>
      <c r="I132" s="1"/>
      <c r="K132" s="1"/>
      <c r="M132" s="1"/>
      <c r="N132" s="1"/>
      <c r="O132" s="41"/>
      <c r="P132" s="41"/>
      <c r="T132" s="1"/>
      <c r="U132" s="1"/>
      <c r="V132" s="1"/>
      <c r="W132" s="1"/>
      <c r="X132" s="1"/>
      <c r="Y132" s="1"/>
      <c r="Z132" s="1"/>
      <c r="AA132" s="1"/>
      <c r="AB132" s="1"/>
      <c r="AC132" s="1"/>
      <c r="AD132" s="1"/>
      <c r="AE132" s="1"/>
      <c r="AF132" s="1"/>
    </row>
    <row r="133" spans="2:32" hidden="1" x14ac:dyDescent="0.25">
      <c r="B133" s="1"/>
      <c r="D133" s="1"/>
      <c r="E133" s="1"/>
      <c r="F133" s="1"/>
      <c r="H133" s="1"/>
      <c r="I133" s="1"/>
      <c r="K133" s="1"/>
      <c r="M133" s="1"/>
      <c r="N133" s="1"/>
      <c r="O133" s="41"/>
      <c r="P133" s="41"/>
      <c r="T133" s="1"/>
      <c r="U133" s="1"/>
      <c r="V133" s="1"/>
      <c r="W133" s="1"/>
      <c r="X133" s="1"/>
      <c r="Y133" s="1"/>
      <c r="Z133" s="1"/>
      <c r="AA133" s="1"/>
      <c r="AB133" s="1"/>
      <c r="AC133" s="1"/>
      <c r="AD133" s="1"/>
      <c r="AE133" s="1"/>
      <c r="AF133" s="1"/>
    </row>
    <row r="134" spans="2:32" hidden="1" x14ac:dyDescent="0.25">
      <c r="B134" s="1"/>
      <c r="D134" s="1"/>
      <c r="E134" s="1"/>
      <c r="F134" s="1"/>
      <c r="H134" s="1"/>
      <c r="I134" s="1"/>
      <c r="K134" s="1"/>
      <c r="M134" s="1"/>
      <c r="N134" s="1"/>
      <c r="O134" s="41"/>
      <c r="P134" s="41"/>
      <c r="T134" s="1"/>
      <c r="U134" s="1"/>
      <c r="V134" s="1"/>
      <c r="W134" s="1"/>
      <c r="X134" s="1"/>
      <c r="Y134" s="1"/>
      <c r="Z134" s="1"/>
      <c r="AA134" s="1"/>
      <c r="AB134" s="1"/>
      <c r="AC134" s="1"/>
      <c r="AD134" s="1"/>
      <c r="AE134" s="1"/>
      <c r="AF134" s="1"/>
    </row>
    <row r="135" spans="2:32" hidden="1" x14ac:dyDescent="0.25">
      <c r="B135" s="1"/>
      <c r="D135" s="1"/>
      <c r="E135" s="1"/>
      <c r="F135" s="1"/>
      <c r="H135" s="1"/>
      <c r="I135" s="1"/>
      <c r="K135" s="1"/>
      <c r="M135" s="1"/>
      <c r="N135" s="1"/>
      <c r="O135" s="41"/>
      <c r="P135" s="41"/>
      <c r="T135" s="1"/>
      <c r="U135" s="1"/>
      <c r="V135" s="1"/>
      <c r="W135" s="1"/>
      <c r="X135" s="1"/>
      <c r="Y135" s="1"/>
      <c r="Z135" s="1"/>
      <c r="AA135" s="1"/>
      <c r="AB135" s="1"/>
      <c r="AC135" s="1"/>
      <c r="AD135" s="1"/>
      <c r="AE135" s="1"/>
      <c r="AF135" s="1"/>
    </row>
    <row r="136" spans="2:32" hidden="1" x14ac:dyDescent="0.25">
      <c r="B136" s="1"/>
      <c r="D136" s="1"/>
      <c r="E136" s="1"/>
      <c r="F136" s="1"/>
      <c r="H136" s="1"/>
      <c r="I136" s="1"/>
      <c r="K136" s="1"/>
      <c r="M136" s="1"/>
      <c r="N136" s="1"/>
      <c r="O136" s="41"/>
      <c r="P136" s="41"/>
      <c r="T136" s="1"/>
      <c r="U136" s="1"/>
      <c r="V136" s="1"/>
      <c r="W136" s="1"/>
      <c r="X136" s="1"/>
      <c r="Y136" s="1"/>
      <c r="Z136" s="1"/>
      <c r="AA136" s="1"/>
      <c r="AB136" s="1"/>
      <c r="AC136" s="1"/>
      <c r="AD136" s="1"/>
      <c r="AE136" s="1"/>
      <c r="AF136" s="1"/>
    </row>
    <row r="137" spans="2:32" hidden="1" x14ac:dyDescent="0.25">
      <c r="B137" s="1"/>
      <c r="D137" s="1"/>
      <c r="E137" s="1"/>
      <c r="F137" s="1"/>
      <c r="H137" s="1"/>
      <c r="I137" s="1"/>
      <c r="K137" s="1"/>
      <c r="M137" s="1"/>
      <c r="N137" s="1"/>
      <c r="O137" s="41"/>
      <c r="P137" s="41"/>
      <c r="T137" s="1"/>
      <c r="U137" s="1"/>
      <c r="V137" s="1"/>
      <c r="W137" s="1"/>
      <c r="X137" s="1"/>
      <c r="Y137" s="1"/>
      <c r="Z137" s="1"/>
      <c r="AA137" s="1"/>
      <c r="AB137" s="1"/>
      <c r="AC137" s="1"/>
      <c r="AD137" s="1"/>
      <c r="AE137" s="1"/>
      <c r="AF137" s="1"/>
    </row>
    <row r="138" spans="2:32" hidden="1" x14ac:dyDescent="0.25">
      <c r="B138" s="1"/>
      <c r="D138" s="1"/>
      <c r="E138" s="1"/>
      <c r="F138" s="1"/>
      <c r="H138" s="1"/>
      <c r="I138" s="1"/>
      <c r="K138" s="1"/>
      <c r="M138" s="1"/>
      <c r="N138" s="1"/>
      <c r="O138" s="41"/>
      <c r="P138" s="41"/>
      <c r="T138" s="1"/>
      <c r="U138" s="1"/>
      <c r="V138" s="1"/>
      <c r="W138" s="1"/>
      <c r="X138" s="1"/>
      <c r="Y138" s="1"/>
      <c r="Z138" s="1"/>
      <c r="AA138" s="1"/>
      <c r="AB138" s="1"/>
      <c r="AC138" s="1"/>
      <c r="AD138" s="1"/>
      <c r="AE138" s="1"/>
      <c r="AF138" s="1"/>
    </row>
    <row r="139" spans="2:32" hidden="1" x14ac:dyDescent="0.25">
      <c r="B139" s="1"/>
      <c r="D139" s="1"/>
      <c r="E139" s="1"/>
      <c r="F139" s="1"/>
      <c r="H139" s="1"/>
      <c r="I139" s="1"/>
      <c r="K139" s="1"/>
      <c r="M139" s="1"/>
      <c r="N139" s="1"/>
      <c r="O139" s="41"/>
      <c r="P139" s="41"/>
      <c r="T139" s="1"/>
      <c r="U139" s="1"/>
      <c r="V139" s="1"/>
      <c r="W139" s="1"/>
      <c r="X139" s="1"/>
      <c r="Y139" s="1"/>
      <c r="Z139" s="1"/>
      <c r="AA139" s="1"/>
      <c r="AB139" s="1"/>
      <c r="AC139" s="1"/>
      <c r="AD139" s="1"/>
      <c r="AE139" s="1"/>
      <c r="AF139" s="1"/>
    </row>
    <row r="140" spans="2:32" hidden="1" x14ac:dyDescent="0.25">
      <c r="B140" s="1"/>
      <c r="D140" s="1"/>
      <c r="E140" s="1"/>
      <c r="F140" s="1"/>
      <c r="H140" s="1"/>
      <c r="I140" s="1"/>
      <c r="K140" s="1"/>
      <c r="M140" s="1"/>
      <c r="N140" s="1"/>
      <c r="O140" s="41"/>
      <c r="P140" s="41"/>
      <c r="T140" s="1"/>
      <c r="U140" s="1"/>
      <c r="V140" s="1"/>
      <c r="W140" s="1"/>
      <c r="X140" s="1"/>
      <c r="Y140" s="1"/>
      <c r="Z140" s="1"/>
      <c r="AA140" s="1"/>
      <c r="AB140" s="1"/>
      <c r="AC140" s="1"/>
      <c r="AD140" s="1"/>
      <c r="AE140" s="1"/>
      <c r="AF140" s="1"/>
    </row>
    <row r="141" spans="2:32" hidden="1" x14ac:dyDescent="0.25">
      <c r="B141" s="1"/>
      <c r="D141" s="1"/>
      <c r="E141" s="1"/>
      <c r="F141" s="1"/>
      <c r="H141" s="1"/>
      <c r="I141" s="1"/>
      <c r="K141" s="1"/>
      <c r="M141" s="1"/>
      <c r="N141" s="1"/>
      <c r="O141" s="41"/>
      <c r="P141" s="41"/>
      <c r="T141" s="1"/>
      <c r="U141" s="1"/>
      <c r="V141" s="1"/>
      <c r="W141" s="1"/>
      <c r="X141" s="1"/>
      <c r="Y141" s="1"/>
      <c r="Z141" s="1"/>
      <c r="AA141" s="1"/>
      <c r="AB141" s="1"/>
      <c r="AC141" s="1"/>
      <c r="AD141" s="1"/>
      <c r="AE141" s="1"/>
      <c r="AF141" s="1"/>
    </row>
    <row r="142" spans="2:32" hidden="1" x14ac:dyDescent="0.25">
      <c r="B142" s="1"/>
      <c r="D142" s="1"/>
      <c r="E142" s="1"/>
      <c r="F142" s="1"/>
      <c r="H142" s="1"/>
      <c r="I142" s="1"/>
      <c r="K142" s="1"/>
      <c r="M142" s="1"/>
      <c r="N142" s="1"/>
      <c r="O142" s="41"/>
      <c r="P142" s="41"/>
      <c r="T142" s="1"/>
      <c r="U142" s="1"/>
      <c r="V142" s="1"/>
      <c r="W142" s="1"/>
      <c r="X142" s="1"/>
      <c r="Y142" s="1"/>
      <c r="Z142" s="1"/>
      <c r="AA142" s="1"/>
      <c r="AB142" s="1"/>
      <c r="AC142" s="1"/>
      <c r="AD142" s="1"/>
      <c r="AE142" s="1"/>
      <c r="AF142" s="1"/>
    </row>
    <row r="143" spans="2:32" hidden="1" x14ac:dyDescent="0.25">
      <c r="B143" s="1"/>
      <c r="D143" s="1"/>
      <c r="E143" s="1"/>
      <c r="F143" s="1"/>
      <c r="H143" s="1"/>
      <c r="I143" s="1"/>
      <c r="K143" s="1"/>
      <c r="M143" s="1"/>
      <c r="N143" s="1"/>
      <c r="O143" s="41"/>
      <c r="P143" s="41"/>
      <c r="T143" s="1"/>
      <c r="U143" s="1"/>
      <c r="V143" s="1"/>
      <c r="W143" s="1"/>
      <c r="X143" s="1"/>
      <c r="Y143" s="1"/>
      <c r="Z143" s="1"/>
      <c r="AA143" s="1"/>
      <c r="AB143" s="1"/>
      <c r="AC143" s="1"/>
      <c r="AD143" s="1"/>
      <c r="AE143" s="1"/>
      <c r="AF143" s="1"/>
    </row>
    <row r="144" spans="2:32" hidden="1" x14ac:dyDescent="0.25">
      <c r="B144" s="1"/>
      <c r="D144" s="1"/>
      <c r="E144" s="1"/>
      <c r="F144" s="1"/>
      <c r="H144" s="1"/>
      <c r="I144" s="1"/>
      <c r="K144" s="1"/>
      <c r="M144" s="1"/>
      <c r="N144" s="1"/>
      <c r="O144" s="41"/>
      <c r="P144" s="41"/>
      <c r="T144" s="1"/>
      <c r="U144" s="1"/>
      <c r="V144" s="1"/>
      <c r="W144" s="1"/>
      <c r="X144" s="1"/>
      <c r="Y144" s="1"/>
      <c r="Z144" s="1"/>
      <c r="AA144" s="1"/>
      <c r="AB144" s="1"/>
      <c r="AC144" s="1"/>
      <c r="AD144" s="1"/>
      <c r="AE144" s="1"/>
      <c r="AF144" s="1"/>
    </row>
    <row r="145" spans="2:32" hidden="1" x14ac:dyDescent="0.25">
      <c r="B145" s="1"/>
      <c r="D145" s="1"/>
      <c r="E145" s="1"/>
      <c r="F145" s="1"/>
      <c r="H145" s="1"/>
      <c r="I145" s="1"/>
      <c r="K145" s="1"/>
      <c r="M145" s="1"/>
      <c r="N145" s="1"/>
      <c r="O145" s="41"/>
      <c r="P145" s="41"/>
      <c r="T145" s="1"/>
      <c r="U145" s="1"/>
      <c r="V145" s="1"/>
      <c r="W145" s="1"/>
      <c r="X145" s="1"/>
      <c r="Y145" s="1"/>
      <c r="Z145" s="1"/>
      <c r="AA145" s="1"/>
      <c r="AB145" s="1"/>
      <c r="AC145" s="1"/>
      <c r="AD145" s="1"/>
      <c r="AE145" s="1"/>
      <c r="AF145" s="1"/>
    </row>
    <row r="146" spans="2:32" hidden="1" x14ac:dyDescent="0.25">
      <c r="B146" s="1"/>
      <c r="D146" s="1"/>
      <c r="E146" s="1"/>
      <c r="F146" s="1"/>
      <c r="H146" s="1"/>
      <c r="I146" s="1"/>
      <c r="K146" s="1"/>
      <c r="M146" s="1"/>
      <c r="N146" s="1"/>
      <c r="O146" s="41"/>
      <c r="P146" s="41"/>
      <c r="T146" s="1"/>
      <c r="U146" s="1"/>
      <c r="V146" s="1"/>
      <c r="W146" s="1"/>
      <c r="X146" s="1"/>
      <c r="Y146" s="1"/>
      <c r="Z146" s="1"/>
      <c r="AA146" s="1"/>
      <c r="AB146" s="1"/>
      <c r="AC146" s="1"/>
      <c r="AD146" s="1"/>
      <c r="AE146" s="1"/>
      <c r="AF146" s="1"/>
    </row>
    <row r="147" spans="2:32" hidden="1" x14ac:dyDescent="0.25">
      <c r="B147" s="1"/>
      <c r="D147" s="1"/>
      <c r="E147" s="1"/>
      <c r="F147" s="1"/>
      <c r="H147" s="1"/>
      <c r="I147" s="1"/>
      <c r="K147" s="1"/>
      <c r="M147" s="1"/>
      <c r="N147" s="1"/>
      <c r="O147" s="41"/>
      <c r="P147" s="41"/>
      <c r="T147" s="1"/>
      <c r="U147" s="1"/>
      <c r="V147" s="1"/>
      <c r="W147" s="1"/>
      <c r="X147" s="1"/>
      <c r="Y147" s="1"/>
      <c r="Z147" s="1"/>
      <c r="AA147" s="1"/>
      <c r="AB147" s="1"/>
      <c r="AC147" s="1"/>
      <c r="AD147" s="1"/>
      <c r="AE147" s="1"/>
      <c r="AF147" s="1"/>
    </row>
    <row r="148" spans="2:32" hidden="1" x14ac:dyDescent="0.25">
      <c r="B148" s="1"/>
      <c r="D148" s="1"/>
      <c r="E148" s="1"/>
      <c r="F148" s="1"/>
      <c r="H148" s="1"/>
      <c r="I148" s="1"/>
      <c r="K148" s="1"/>
      <c r="M148" s="1"/>
      <c r="N148" s="1"/>
      <c r="O148" s="41"/>
      <c r="P148" s="41"/>
      <c r="T148" s="1"/>
      <c r="U148" s="1"/>
      <c r="V148" s="1"/>
      <c r="W148" s="1"/>
      <c r="X148" s="1"/>
      <c r="Y148" s="1"/>
      <c r="Z148" s="1"/>
      <c r="AA148" s="1"/>
      <c r="AB148" s="1"/>
      <c r="AC148" s="1"/>
      <c r="AD148" s="1"/>
      <c r="AE148" s="1"/>
      <c r="AF148" s="1"/>
    </row>
    <row r="149" spans="2:32" hidden="1" x14ac:dyDescent="0.25">
      <c r="B149" s="1"/>
      <c r="D149" s="1"/>
      <c r="E149" s="1"/>
      <c r="F149" s="1"/>
      <c r="H149" s="1"/>
      <c r="I149" s="1"/>
      <c r="K149" s="1"/>
      <c r="M149" s="1"/>
      <c r="N149" s="1"/>
      <c r="O149" s="41"/>
      <c r="P149" s="41"/>
      <c r="T149" s="1"/>
      <c r="U149" s="1"/>
      <c r="V149" s="1"/>
      <c r="W149" s="1"/>
      <c r="X149" s="1"/>
      <c r="Y149" s="1"/>
      <c r="Z149" s="1"/>
      <c r="AA149" s="1"/>
      <c r="AB149" s="1"/>
      <c r="AC149" s="1"/>
      <c r="AD149" s="1"/>
      <c r="AE149" s="1"/>
      <c r="AF149" s="1"/>
    </row>
    <row r="150" spans="2:32" hidden="1" x14ac:dyDescent="0.25">
      <c r="B150" s="1"/>
      <c r="D150" s="1"/>
      <c r="E150" s="1"/>
      <c r="F150" s="1"/>
      <c r="H150" s="1"/>
      <c r="I150" s="1"/>
      <c r="K150" s="1"/>
      <c r="M150" s="1"/>
      <c r="N150" s="1"/>
      <c r="O150" s="41"/>
      <c r="P150" s="41"/>
      <c r="T150" s="1"/>
      <c r="U150" s="1"/>
      <c r="V150" s="1"/>
      <c r="W150" s="1"/>
      <c r="X150" s="1"/>
      <c r="Y150" s="1"/>
      <c r="Z150" s="1"/>
      <c r="AA150" s="1"/>
      <c r="AB150" s="1"/>
      <c r="AC150" s="1"/>
      <c r="AD150" s="1"/>
      <c r="AE150" s="1"/>
      <c r="AF150" s="1"/>
    </row>
    <row r="151" spans="2:32" hidden="1" x14ac:dyDescent="0.25">
      <c r="B151" s="1"/>
      <c r="D151" s="1"/>
      <c r="E151" s="1"/>
      <c r="F151" s="1"/>
      <c r="H151" s="1"/>
      <c r="I151" s="1"/>
      <c r="K151" s="1"/>
      <c r="M151" s="1"/>
      <c r="N151" s="1"/>
      <c r="O151" s="41"/>
      <c r="P151" s="41"/>
      <c r="T151" s="1"/>
      <c r="U151" s="1"/>
      <c r="V151" s="1"/>
      <c r="W151" s="1"/>
      <c r="X151" s="1"/>
      <c r="Y151" s="1"/>
      <c r="Z151" s="1"/>
      <c r="AA151" s="1"/>
      <c r="AB151" s="1"/>
      <c r="AC151" s="1"/>
      <c r="AD151" s="1"/>
      <c r="AE151" s="1"/>
      <c r="AF151" s="1"/>
    </row>
    <row r="152" spans="2:32" hidden="1" x14ac:dyDescent="0.25">
      <c r="B152" s="1"/>
      <c r="D152" s="1"/>
      <c r="E152" s="1"/>
      <c r="F152" s="1"/>
      <c r="H152" s="1"/>
      <c r="I152" s="1"/>
      <c r="K152" s="1"/>
      <c r="M152" s="1"/>
      <c r="N152" s="1"/>
      <c r="O152" s="41"/>
      <c r="P152" s="41"/>
      <c r="T152" s="1"/>
      <c r="U152" s="1"/>
      <c r="V152" s="1"/>
      <c r="W152" s="1"/>
      <c r="X152" s="1"/>
      <c r="Y152" s="1"/>
      <c r="Z152" s="1"/>
      <c r="AA152" s="1"/>
      <c r="AB152" s="1"/>
      <c r="AC152" s="1"/>
      <c r="AD152" s="1"/>
      <c r="AE152" s="1"/>
      <c r="AF152" s="1"/>
    </row>
    <row r="153" spans="2:32" hidden="1" x14ac:dyDescent="0.25">
      <c r="B153" s="1"/>
      <c r="D153" s="1"/>
      <c r="E153" s="1"/>
      <c r="F153" s="1"/>
      <c r="H153" s="1"/>
      <c r="I153" s="1"/>
      <c r="K153" s="1"/>
      <c r="M153" s="1"/>
      <c r="N153" s="1"/>
      <c r="O153" s="41"/>
      <c r="P153" s="41"/>
      <c r="T153" s="1"/>
      <c r="U153" s="1"/>
      <c r="V153" s="1"/>
      <c r="W153" s="1"/>
      <c r="X153" s="1"/>
      <c r="Y153" s="1"/>
      <c r="Z153" s="1"/>
      <c r="AA153" s="1"/>
      <c r="AB153" s="1"/>
      <c r="AC153" s="1"/>
      <c r="AD153" s="1"/>
      <c r="AE153" s="1"/>
      <c r="AF153" s="1"/>
    </row>
    <row r="154" spans="2:32" hidden="1" x14ac:dyDescent="0.25">
      <c r="B154" s="1"/>
      <c r="D154" s="1"/>
      <c r="E154" s="1"/>
      <c r="F154" s="1"/>
      <c r="H154" s="1"/>
      <c r="I154" s="1"/>
      <c r="K154" s="1"/>
      <c r="M154" s="1"/>
      <c r="N154" s="1"/>
      <c r="O154" s="41"/>
      <c r="P154" s="41"/>
      <c r="T154" s="1"/>
      <c r="U154" s="1"/>
      <c r="V154" s="1"/>
      <c r="W154" s="1"/>
      <c r="X154" s="1"/>
      <c r="Y154" s="1"/>
      <c r="Z154" s="1"/>
      <c r="AA154" s="1"/>
      <c r="AB154" s="1"/>
      <c r="AC154" s="1"/>
      <c r="AD154" s="1"/>
      <c r="AE154" s="1"/>
      <c r="AF154" s="1"/>
    </row>
    <row r="155" spans="2:32" hidden="1" x14ac:dyDescent="0.25">
      <c r="B155" s="1"/>
      <c r="D155" s="1"/>
      <c r="E155" s="1"/>
      <c r="F155" s="1"/>
      <c r="H155" s="1"/>
      <c r="I155" s="1"/>
      <c r="K155" s="1"/>
      <c r="M155" s="1"/>
      <c r="N155" s="1"/>
      <c r="O155" s="41"/>
      <c r="P155" s="41"/>
      <c r="T155" s="1"/>
      <c r="U155" s="1"/>
      <c r="V155" s="1"/>
      <c r="W155" s="1"/>
      <c r="X155" s="1"/>
      <c r="Y155" s="1"/>
      <c r="Z155" s="1"/>
      <c r="AA155" s="1"/>
      <c r="AB155" s="1"/>
      <c r="AC155" s="1"/>
      <c r="AD155" s="1"/>
      <c r="AE155" s="1"/>
      <c r="AF155" s="1"/>
    </row>
    <row r="156" spans="2:32" hidden="1" x14ac:dyDescent="0.25">
      <c r="B156" s="1"/>
      <c r="D156" s="1"/>
      <c r="E156" s="1"/>
      <c r="F156" s="1"/>
      <c r="H156" s="1"/>
      <c r="I156" s="1"/>
      <c r="K156" s="1"/>
      <c r="M156" s="1"/>
      <c r="N156" s="1"/>
      <c r="O156" s="41"/>
      <c r="P156" s="41"/>
      <c r="T156" s="1"/>
      <c r="U156" s="1"/>
      <c r="V156" s="1"/>
      <c r="W156" s="1"/>
      <c r="X156" s="1"/>
      <c r="Y156" s="1"/>
      <c r="Z156" s="1"/>
      <c r="AA156" s="1"/>
      <c r="AB156" s="1"/>
      <c r="AC156" s="1"/>
      <c r="AD156" s="1"/>
      <c r="AE156" s="1"/>
      <c r="AF156" s="1"/>
    </row>
    <row r="157" spans="2:32" hidden="1" x14ac:dyDescent="0.25">
      <c r="B157" s="1"/>
      <c r="D157" s="1"/>
      <c r="E157" s="1"/>
      <c r="F157" s="1"/>
      <c r="H157" s="1"/>
      <c r="I157" s="1"/>
      <c r="K157" s="1"/>
      <c r="M157" s="1"/>
      <c r="N157" s="1"/>
      <c r="O157" s="41"/>
      <c r="P157" s="41"/>
      <c r="T157" s="1"/>
      <c r="U157" s="1"/>
      <c r="V157" s="1"/>
      <c r="W157" s="1"/>
      <c r="X157" s="1"/>
      <c r="Y157" s="1"/>
      <c r="Z157" s="1"/>
      <c r="AA157" s="1"/>
      <c r="AB157" s="1"/>
      <c r="AC157" s="1"/>
      <c r="AD157" s="1"/>
      <c r="AE157" s="1"/>
      <c r="AF157" s="1"/>
    </row>
    <row r="158" spans="2:32" hidden="1" x14ac:dyDescent="0.25">
      <c r="B158" s="1"/>
      <c r="D158" s="1"/>
      <c r="E158" s="1"/>
      <c r="F158" s="1"/>
      <c r="H158" s="1"/>
      <c r="I158" s="1"/>
      <c r="K158" s="1"/>
      <c r="M158" s="1"/>
      <c r="N158" s="1"/>
      <c r="O158" s="41"/>
      <c r="P158" s="41"/>
      <c r="T158" s="1"/>
      <c r="U158" s="1"/>
      <c r="V158" s="1"/>
      <c r="W158" s="1"/>
      <c r="X158" s="1"/>
      <c r="Y158" s="1"/>
      <c r="Z158" s="1"/>
      <c r="AA158" s="1"/>
      <c r="AB158" s="1"/>
      <c r="AC158" s="1"/>
      <c r="AD158" s="1"/>
      <c r="AE158" s="1"/>
      <c r="AF158" s="1"/>
    </row>
    <row r="159" spans="2:32" hidden="1" x14ac:dyDescent="0.25">
      <c r="B159" s="1"/>
      <c r="D159" s="1"/>
      <c r="E159" s="1"/>
      <c r="F159" s="1"/>
      <c r="H159" s="1"/>
      <c r="I159" s="1"/>
      <c r="K159" s="1"/>
      <c r="M159" s="1"/>
      <c r="N159" s="1"/>
      <c r="O159" s="41"/>
      <c r="P159" s="41"/>
      <c r="T159" s="1"/>
      <c r="U159" s="1"/>
      <c r="V159" s="1"/>
      <c r="W159" s="1"/>
      <c r="X159" s="1"/>
      <c r="Y159" s="1"/>
      <c r="Z159" s="1"/>
      <c r="AA159" s="1"/>
      <c r="AB159" s="1"/>
      <c r="AC159" s="1"/>
      <c r="AD159" s="1"/>
      <c r="AE159" s="1"/>
      <c r="AF159" s="1"/>
    </row>
    <row r="160" spans="2:32" hidden="1" x14ac:dyDescent="0.25">
      <c r="B160" s="1"/>
      <c r="D160" s="1"/>
      <c r="E160" s="1"/>
      <c r="F160" s="1"/>
      <c r="H160" s="1"/>
      <c r="I160" s="1"/>
      <c r="K160" s="1"/>
      <c r="M160" s="1"/>
      <c r="N160" s="1"/>
      <c r="O160" s="41"/>
      <c r="P160" s="41"/>
      <c r="T160" s="1"/>
      <c r="U160" s="1"/>
      <c r="V160" s="1"/>
      <c r="W160" s="1"/>
      <c r="X160" s="1"/>
      <c r="Y160" s="1"/>
      <c r="Z160" s="1"/>
      <c r="AA160" s="1"/>
      <c r="AB160" s="1"/>
      <c r="AC160" s="1"/>
      <c r="AD160" s="1"/>
      <c r="AE160" s="1"/>
      <c r="AF160" s="1"/>
    </row>
    <row r="161" spans="2:32" hidden="1" x14ac:dyDescent="0.25">
      <c r="B161" s="1"/>
      <c r="D161" s="1"/>
      <c r="E161" s="1"/>
      <c r="F161" s="1"/>
      <c r="H161" s="1"/>
      <c r="I161" s="1"/>
      <c r="K161" s="1"/>
      <c r="M161" s="1"/>
      <c r="N161" s="1"/>
      <c r="O161" s="41"/>
      <c r="P161" s="41"/>
      <c r="T161" s="1"/>
      <c r="U161" s="1"/>
      <c r="V161" s="1"/>
      <c r="W161" s="1"/>
      <c r="X161" s="1"/>
      <c r="Y161" s="1"/>
      <c r="Z161" s="1"/>
      <c r="AA161" s="1"/>
      <c r="AB161" s="1"/>
      <c r="AC161" s="1"/>
      <c r="AD161" s="1"/>
      <c r="AE161" s="1"/>
      <c r="AF161" s="1"/>
    </row>
    <row r="162" spans="2:32" hidden="1" x14ac:dyDescent="0.25">
      <c r="B162" s="1"/>
      <c r="D162" s="1"/>
      <c r="E162" s="1"/>
      <c r="F162" s="1"/>
      <c r="H162" s="1"/>
      <c r="I162" s="1"/>
      <c r="K162" s="1"/>
      <c r="M162" s="1"/>
      <c r="N162" s="1"/>
      <c r="O162" s="41"/>
      <c r="P162" s="41"/>
      <c r="T162" s="1"/>
      <c r="U162" s="1"/>
      <c r="V162" s="1"/>
      <c r="W162" s="1"/>
      <c r="X162" s="1"/>
      <c r="Y162" s="1"/>
      <c r="Z162" s="1"/>
      <c r="AA162" s="1"/>
      <c r="AB162" s="1"/>
      <c r="AC162" s="1"/>
      <c r="AD162" s="1"/>
      <c r="AE162" s="1"/>
      <c r="AF162" s="1"/>
    </row>
    <row r="163" spans="2:32" hidden="1" x14ac:dyDescent="0.25">
      <c r="B163" s="1"/>
      <c r="D163" s="1"/>
      <c r="E163" s="1"/>
      <c r="F163" s="1"/>
      <c r="H163" s="1"/>
      <c r="I163" s="1"/>
      <c r="K163" s="1"/>
      <c r="M163" s="1"/>
      <c r="N163" s="1"/>
      <c r="O163" s="41"/>
      <c r="P163" s="41"/>
      <c r="T163" s="1"/>
      <c r="U163" s="1"/>
      <c r="V163" s="1"/>
      <c r="W163" s="1"/>
      <c r="X163" s="1"/>
      <c r="Y163" s="1"/>
      <c r="Z163" s="1"/>
      <c r="AA163" s="1"/>
      <c r="AB163" s="1"/>
      <c r="AC163" s="1"/>
      <c r="AD163" s="1"/>
      <c r="AE163" s="1"/>
      <c r="AF163" s="1"/>
    </row>
    <row r="164" spans="2:32" hidden="1" x14ac:dyDescent="0.25">
      <c r="B164" s="1"/>
      <c r="D164" s="1"/>
      <c r="E164" s="1"/>
      <c r="F164" s="1"/>
      <c r="H164" s="1"/>
      <c r="I164" s="1"/>
      <c r="K164" s="1"/>
      <c r="M164" s="1"/>
      <c r="N164" s="1"/>
      <c r="O164" s="41"/>
      <c r="P164" s="41"/>
      <c r="T164" s="1"/>
      <c r="U164" s="1"/>
      <c r="V164" s="1"/>
      <c r="W164" s="1"/>
      <c r="X164" s="1"/>
      <c r="Y164" s="1"/>
      <c r="Z164" s="1"/>
      <c r="AA164" s="1"/>
      <c r="AB164" s="1"/>
      <c r="AC164" s="1"/>
      <c r="AD164" s="1"/>
      <c r="AE164" s="1"/>
      <c r="AF164" s="1"/>
    </row>
    <row r="165" spans="2:32" hidden="1" x14ac:dyDescent="0.25">
      <c r="B165" s="1"/>
      <c r="D165" s="1"/>
      <c r="E165" s="1"/>
      <c r="F165" s="1"/>
      <c r="H165" s="1"/>
      <c r="I165" s="1"/>
      <c r="K165" s="1"/>
      <c r="M165" s="1"/>
      <c r="N165" s="1"/>
      <c r="O165" s="41"/>
      <c r="P165" s="41"/>
      <c r="T165" s="1"/>
      <c r="U165" s="1"/>
      <c r="V165" s="1"/>
      <c r="W165" s="1"/>
      <c r="X165" s="1"/>
      <c r="Y165" s="1"/>
      <c r="Z165" s="1"/>
      <c r="AA165" s="1"/>
      <c r="AB165" s="1"/>
      <c r="AC165" s="1"/>
      <c r="AD165" s="1"/>
      <c r="AE165" s="1"/>
      <c r="AF165" s="1"/>
    </row>
    <row r="166" spans="2:32" hidden="1" x14ac:dyDescent="0.25">
      <c r="B166" s="1"/>
      <c r="D166" s="1"/>
      <c r="E166" s="1"/>
      <c r="F166" s="1"/>
      <c r="H166" s="1"/>
      <c r="I166" s="1"/>
      <c r="K166" s="1"/>
      <c r="M166" s="1"/>
      <c r="N166" s="1"/>
      <c r="O166" s="41"/>
      <c r="P166" s="41"/>
      <c r="T166" s="1"/>
      <c r="U166" s="1"/>
      <c r="V166" s="1"/>
      <c r="W166" s="1"/>
      <c r="X166" s="1"/>
      <c r="Y166" s="1"/>
      <c r="Z166" s="1"/>
      <c r="AA166" s="1"/>
      <c r="AB166" s="1"/>
      <c r="AC166" s="1"/>
      <c r="AD166" s="1"/>
      <c r="AE166" s="1"/>
      <c r="AF166" s="1"/>
    </row>
    <row r="167" spans="2:32" hidden="1" x14ac:dyDescent="0.25">
      <c r="B167" s="1"/>
      <c r="D167" s="1"/>
      <c r="E167" s="1"/>
      <c r="F167" s="1"/>
      <c r="H167" s="1"/>
      <c r="I167" s="1"/>
      <c r="K167" s="1"/>
      <c r="M167" s="1"/>
      <c r="N167" s="1"/>
      <c r="O167" s="41"/>
      <c r="P167" s="41"/>
      <c r="T167" s="1"/>
      <c r="U167" s="1"/>
      <c r="V167" s="1"/>
      <c r="W167" s="1"/>
      <c r="X167" s="1"/>
      <c r="Y167" s="1"/>
      <c r="Z167" s="1"/>
      <c r="AA167" s="1"/>
      <c r="AB167" s="1"/>
      <c r="AC167" s="1"/>
      <c r="AD167" s="1"/>
      <c r="AE167" s="1"/>
      <c r="AF167" s="1"/>
    </row>
    <row r="168" spans="2:32" hidden="1" x14ac:dyDescent="0.25">
      <c r="B168" s="1"/>
      <c r="D168" s="1"/>
      <c r="E168" s="1"/>
      <c r="F168" s="1"/>
      <c r="H168" s="1"/>
      <c r="I168" s="1"/>
      <c r="K168" s="1"/>
      <c r="M168" s="1"/>
      <c r="N168" s="1"/>
      <c r="O168" s="41"/>
      <c r="P168" s="41"/>
      <c r="T168" s="1"/>
      <c r="U168" s="1"/>
      <c r="V168" s="1"/>
      <c r="W168" s="1"/>
      <c r="X168" s="1"/>
      <c r="Y168" s="1"/>
      <c r="Z168" s="1"/>
      <c r="AA168" s="1"/>
      <c r="AB168" s="1"/>
      <c r="AC168" s="1"/>
      <c r="AD168" s="1"/>
      <c r="AE168" s="1"/>
      <c r="AF168" s="1"/>
    </row>
    <row r="169" spans="2:32" hidden="1" x14ac:dyDescent="0.25">
      <c r="B169" s="1"/>
      <c r="D169" s="1"/>
      <c r="E169" s="1"/>
      <c r="F169" s="1"/>
      <c r="H169" s="1"/>
      <c r="I169" s="1"/>
      <c r="K169" s="1"/>
      <c r="M169" s="1"/>
      <c r="N169" s="1"/>
      <c r="O169" s="41"/>
      <c r="P169" s="41"/>
      <c r="T169" s="1"/>
      <c r="U169" s="1"/>
      <c r="V169" s="1"/>
      <c r="W169" s="1"/>
      <c r="X169" s="1"/>
      <c r="Y169" s="1"/>
      <c r="Z169" s="1"/>
      <c r="AA169" s="1"/>
      <c r="AB169" s="1"/>
      <c r="AC169" s="1"/>
      <c r="AD169" s="1"/>
      <c r="AE169" s="1"/>
      <c r="AF169" s="1"/>
    </row>
    <row r="170" spans="2:32" hidden="1" x14ac:dyDescent="0.25">
      <c r="B170" s="1"/>
      <c r="D170" s="1"/>
      <c r="E170" s="1"/>
      <c r="F170" s="1"/>
      <c r="H170" s="1"/>
      <c r="I170" s="1"/>
      <c r="K170" s="1"/>
      <c r="M170" s="1"/>
      <c r="N170" s="1"/>
      <c r="O170" s="41"/>
      <c r="P170" s="41"/>
      <c r="T170" s="1"/>
      <c r="U170" s="1"/>
      <c r="V170" s="1"/>
      <c r="W170" s="1"/>
      <c r="X170" s="1"/>
      <c r="Y170" s="1"/>
      <c r="Z170" s="1"/>
      <c r="AA170" s="1"/>
      <c r="AB170" s="1"/>
      <c r="AC170" s="1"/>
      <c r="AD170" s="1"/>
      <c r="AE170" s="1"/>
      <c r="AF170" s="1"/>
    </row>
    <row r="171" spans="2:32" hidden="1" x14ac:dyDescent="0.25">
      <c r="B171" s="1"/>
      <c r="D171" s="1"/>
      <c r="E171" s="1"/>
      <c r="F171" s="1"/>
      <c r="H171" s="1"/>
      <c r="I171" s="1"/>
      <c r="K171" s="1"/>
      <c r="M171" s="1"/>
      <c r="N171" s="1"/>
      <c r="O171" s="41"/>
      <c r="P171" s="41"/>
      <c r="T171" s="1"/>
      <c r="U171" s="1"/>
      <c r="V171" s="1"/>
      <c r="W171" s="1"/>
      <c r="X171" s="1"/>
      <c r="Y171" s="1"/>
      <c r="Z171" s="1"/>
      <c r="AA171" s="1"/>
      <c r="AB171" s="1"/>
      <c r="AC171" s="1"/>
      <c r="AD171" s="1"/>
      <c r="AE171" s="1"/>
      <c r="AF171" s="1"/>
    </row>
    <row r="172" spans="2:32" hidden="1" x14ac:dyDescent="0.25">
      <c r="B172" s="1"/>
      <c r="D172" s="1"/>
      <c r="E172" s="1"/>
      <c r="F172" s="1"/>
      <c r="H172" s="1"/>
      <c r="I172" s="1"/>
      <c r="K172" s="1"/>
      <c r="M172" s="1"/>
      <c r="N172" s="1"/>
      <c r="O172" s="41"/>
      <c r="P172" s="41"/>
      <c r="T172" s="1"/>
      <c r="U172" s="1"/>
      <c r="V172" s="1"/>
      <c r="W172" s="1"/>
      <c r="X172" s="1"/>
      <c r="Y172" s="1"/>
      <c r="Z172" s="1"/>
      <c r="AA172" s="1"/>
      <c r="AB172" s="1"/>
      <c r="AC172" s="1"/>
      <c r="AD172" s="1"/>
      <c r="AE172" s="1"/>
      <c r="AF172" s="1"/>
    </row>
    <row r="173" spans="2:32" hidden="1" x14ac:dyDescent="0.25">
      <c r="B173" s="1"/>
      <c r="D173" s="1"/>
      <c r="E173" s="1"/>
      <c r="F173" s="1"/>
      <c r="H173" s="1"/>
      <c r="I173" s="1"/>
      <c r="K173" s="1"/>
      <c r="M173" s="1"/>
      <c r="N173" s="1"/>
      <c r="O173" s="41"/>
      <c r="P173" s="41"/>
      <c r="T173" s="1"/>
      <c r="U173" s="1"/>
      <c r="V173" s="1"/>
      <c r="W173" s="1"/>
      <c r="X173" s="1"/>
      <c r="Y173" s="1"/>
      <c r="Z173" s="1"/>
      <c r="AA173" s="1"/>
      <c r="AB173" s="1"/>
      <c r="AC173" s="1"/>
      <c r="AD173" s="1"/>
      <c r="AE173" s="1"/>
      <c r="AF173" s="1"/>
    </row>
    <row r="174" spans="2:32" hidden="1" x14ac:dyDescent="0.25">
      <c r="B174" s="1"/>
      <c r="D174" s="1"/>
      <c r="E174" s="1"/>
      <c r="F174" s="1"/>
      <c r="H174" s="1"/>
      <c r="I174" s="1"/>
      <c r="K174" s="1"/>
      <c r="M174" s="1"/>
      <c r="N174" s="1"/>
      <c r="O174" s="41"/>
      <c r="P174" s="41"/>
      <c r="T174" s="1"/>
      <c r="U174" s="1"/>
      <c r="V174" s="1"/>
      <c r="W174" s="1"/>
      <c r="X174" s="1"/>
      <c r="Y174" s="1"/>
      <c r="Z174" s="1"/>
      <c r="AA174" s="1"/>
      <c r="AB174" s="1"/>
      <c r="AC174" s="1"/>
      <c r="AD174" s="1"/>
      <c r="AE174" s="1"/>
      <c r="AF174" s="1"/>
    </row>
    <row r="175" spans="2:32" hidden="1" x14ac:dyDescent="0.25">
      <c r="B175" s="1"/>
      <c r="D175" s="1"/>
      <c r="E175" s="1"/>
      <c r="F175" s="1"/>
      <c r="H175" s="1"/>
      <c r="I175" s="1"/>
      <c r="K175" s="1"/>
      <c r="M175" s="1"/>
      <c r="N175" s="1"/>
      <c r="O175" s="41"/>
      <c r="P175" s="41"/>
      <c r="T175" s="1"/>
      <c r="U175" s="1"/>
      <c r="V175" s="1"/>
      <c r="W175" s="1"/>
      <c r="X175" s="1"/>
      <c r="Y175" s="1"/>
      <c r="Z175" s="1"/>
      <c r="AA175" s="1"/>
      <c r="AB175" s="1"/>
      <c r="AC175" s="1"/>
      <c r="AD175" s="1"/>
      <c r="AE175" s="1"/>
      <c r="AF175" s="1"/>
    </row>
    <row r="176" spans="2:32" hidden="1" x14ac:dyDescent="0.25">
      <c r="B176" s="1"/>
      <c r="D176" s="1"/>
      <c r="E176" s="1"/>
      <c r="F176" s="1"/>
      <c r="H176" s="1"/>
      <c r="I176" s="1"/>
      <c r="K176" s="1"/>
      <c r="M176" s="1"/>
      <c r="N176" s="1"/>
      <c r="O176" s="41"/>
      <c r="P176" s="41"/>
      <c r="T176" s="1"/>
      <c r="U176" s="1"/>
      <c r="V176" s="1"/>
      <c r="W176" s="1"/>
      <c r="X176" s="1"/>
      <c r="Y176" s="1"/>
      <c r="Z176" s="1"/>
      <c r="AA176" s="1"/>
      <c r="AB176" s="1"/>
      <c r="AC176" s="1"/>
      <c r="AD176" s="1"/>
      <c r="AE176" s="1"/>
      <c r="AF176" s="1"/>
    </row>
    <row r="177" spans="2:32" hidden="1" x14ac:dyDescent="0.25">
      <c r="B177" s="1"/>
      <c r="D177" s="1"/>
      <c r="E177" s="1"/>
      <c r="F177" s="1"/>
      <c r="H177" s="1"/>
      <c r="I177" s="1"/>
      <c r="K177" s="1"/>
      <c r="M177" s="1"/>
      <c r="N177" s="1"/>
      <c r="O177" s="41"/>
      <c r="P177" s="41"/>
      <c r="T177" s="1"/>
      <c r="U177" s="1"/>
      <c r="V177" s="1"/>
      <c r="W177" s="1"/>
      <c r="X177" s="1"/>
      <c r="Y177" s="1"/>
      <c r="Z177" s="1"/>
      <c r="AA177" s="1"/>
      <c r="AB177" s="1"/>
      <c r="AC177" s="1"/>
      <c r="AD177" s="1"/>
      <c r="AE177" s="1"/>
      <c r="AF177" s="1"/>
    </row>
    <row r="178" spans="2:32" hidden="1" x14ac:dyDescent="0.25">
      <c r="B178" s="1"/>
      <c r="D178" s="1"/>
      <c r="E178" s="1"/>
      <c r="F178" s="1"/>
      <c r="H178" s="1"/>
      <c r="I178" s="1"/>
      <c r="K178" s="1"/>
      <c r="M178" s="1"/>
      <c r="N178" s="1"/>
      <c r="O178" s="41"/>
      <c r="P178" s="41"/>
      <c r="T178" s="1"/>
      <c r="U178" s="1"/>
      <c r="V178" s="1"/>
      <c r="W178" s="1"/>
      <c r="X178" s="1"/>
      <c r="Y178" s="1"/>
      <c r="Z178" s="1"/>
      <c r="AA178" s="1"/>
      <c r="AB178" s="1"/>
      <c r="AC178" s="1"/>
      <c r="AD178" s="1"/>
      <c r="AE178" s="1"/>
      <c r="AF178" s="1"/>
    </row>
    <row r="179" spans="2:32" hidden="1" x14ac:dyDescent="0.25">
      <c r="B179" s="1"/>
      <c r="D179" s="1"/>
      <c r="E179" s="1"/>
      <c r="F179" s="1"/>
      <c r="H179" s="1"/>
      <c r="I179" s="1"/>
      <c r="K179" s="1"/>
      <c r="M179" s="1"/>
      <c r="N179" s="1"/>
      <c r="O179" s="41"/>
      <c r="P179" s="41"/>
      <c r="T179" s="1"/>
      <c r="U179" s="1"/>
      <c r="V179" s="1"/>
      <c r="W179" s="1"/>
      <c r="X179" s="1"/>
      <c r="Y179" s="1"/>
      <c r="Z179" s="1"/>
      <c r="AA179" s="1"/>
      <c r="AB179" s="1"/>
      <c r="AC179" s="1"/>
      <c r="AD179" s="1"/>
      <c r="AE179" s="1"/>
      <c r="AF179" s="1"/>
    </row>
    <row r="180" spans="2:32" hidden="1" x14ac:dyDescent="0.25">
      <c r="B180" s="1"/>
      <c r="D180" s="1"/>
      <c r="E180" s="1"/>
      <c r="F180" s="1"/>
      <c r="H180" s="1"/>
      <c r="I180" s="1"/>
      <c r="K180" s="1"/>
      <c r="M180" s="1"/>
      <c r="N180" s="1"/>
      <c r="O180" s="41"/>
      <c r="P180" s="41"/>
      <c r="T180" s="1"/>
      <c r="U180" s="1"/>
      <c r="V180" s="1"/>
      <c r="W180" s="1"/>
      <c r="X180" s="1"/>
      <c r="Y180" s="1"/>
      <c r="Z180" s="1"/>
      <c r="AA180" s="1"/>
      <c r="AB180" s="1"/>
      <c r="AC180" s="1"/>
      <c r="AD180" s="1"/>
      <c r="AE180" s="1"/>
      <c r="AF180" s="1"/>
    </row>
    <row r="181" spans="2:32" hidden="1" x14ac:dyDescent="0.25">
      <c r="B181" s="1"/>
      <c r="D181" s="1"/>
      <c r="E181" s="1"/>
      <c r="F181" s="1"/>
      <c r="H181" s="1"/>
      <c r="I181" s="1"/>
      <c r="K181" s="1"/>
      <c r="M181" s="1"/>
      <c r="N181" s="1"/>
      <c r="O181" s="41"/>
      <c r="P181" s="41"/>
      <c r="T181" s="1"/>
      <c r="U181" s="1"/>
      <c r="V181" s="1"/>
      <c r="W181" s="1"/>
      <c r="X181" s="1"/>
      <c r="Y181" s="1"/>
      <c r="Z181" s="1"/>
      <c r="AA181" s="1"/>
      <c r="AB181" s="1"/>
      <c r="AC181" s="1"/>
      <c r="AD181" s="1"/>
      <c r="AE181" s="1"/>
      <c r="AF181" s="1"/>
    </row>
    <row r="182" spans="2:32" hidden="1" x14ac:dyDescent="0.25">
      <c r="B182" s="1"/>
      <c r="D182" s="1"/>
      <c r="E182" s="1"/>
      <c r="F182" s="1"/>
      <c r="H182" s="1"/>
      <c r="I182" s="1"/>
      <c r="K182" s="1"/>
      <c r="M182" s="1"/>
      <c r="N182" s="1"/>
      <c r="O182" s="41"/>
      <c r="P182" s="41"/>
      <c r="T182" s="1"/>
      <c r="U182" s="1"/>
      <c r="V182" s="1"/>
      <c r="W182" s="1"/>
      <c r="X182" s="1"/>
      <c r="Y182" s="1"/>
      <c r="Z182" s="1"/>
      <c r="AA182" s="1"/>
      <c r="AB182" s="1"/>
      <c r="AC182" s="1"/>
      <c r="AD182" s="1"/>
      <c r="AE182" s="1"/>
      <c r="AF182" s="1"/>
    </row>
    <row r="183" spans="2:32" hidden="1" x14ac:dyDescent="0.25">
      <c r="B183" s="1"/>
      <c r="D183" s="1"/>
      <c r="E183" s="1"/>
      <c r="F183" s="1"/>
      <c r="H183" s="1"/>
      <c r="I183" s="1"/>
      <c r="K183" s="1"/>
      <c r="M183" s="1"/>
      <c r="N183" s="1"/>
      <c r="O183" s="41"/>
      <c r="P183" s="41"/>
      <c r="T183" s="1"/>
      <c r="U183" s="1"/>
      <c r="V183" s="1"/>
      <c r="W183" s="1"/>
      <c r="X183" s="1"/>
      <c r="Y183" s="1"/>
      <c r="Z183" s="1"/>
      <c r="AA183" s="1"/>
      <c r="AB183" s="1"/>
      <c r="AC183" s="1"/>
      <c r="AD183" s="1"/>
      <c r="AE183" s="1"/>
      <c r="AF183" s="1"/>
    </row>
    <row r="184" spans="2:32" hidden="1" x14ac:dyDescent="0.25">
      <c r="B184" s="1"/>
      <c r="D184" s="1"/>
      <c r="E184" s="1"/>
      <c r="F184" s="1"/>
      <c r="H184" s="1"/>
      <c r="I184" s="1"/>
      <c r="K184" s="1"/>
      <c r="M184" s="1"/>
      <c r="N184" s="1"/>
      <c r="O184" s="41"/>
      <c r="P184" s="41"/>
      <c r="T184" s="1"/>
      <c r="U184" s="1"/>
      <c r="V184" s="1"/>
      <c r="W184" s="1"/>
      <c r="X184" s="1"/>
      <c r="Y184" s="1"/>
      <c r="Z184" s="1"/>
      <c r="AA184" s="1"/>
      <c r="AB184" s="1"/>
      <c r="AC184" s="1"/>
      <c r="AD184" s="1"/>
      <c r="AE184" s="1"/>
      <c r="AF184" s="1"/>
    </row>
    <row r="185" spans="2:32" hidden="1" x14ac:dyDescent="0.25">
      <c r="B185" s="1"/>
      <c r="D185" s="1"/>
      <c r="E185" s="1"/>
      <c r="F185" s="1"/>
      <c r="H185" s="1"/>
      <c r="I185" s="1"/>
      <c r="K185" s="1"/>
      <c r="M185" s="1"/>
      <c r="N185" s="1"/>
      <c r="O185" s="41"/>
      <c r="P185" s="41"/>
      <c r="T185" s="1"/>
      <c r="U185" s="1"/>
      <c r="V185" s="1"/>
      <c r="W185" s="1"/>
      <c r="X185" s="1"/>
      <c r="Y185" s="1"/>
      <c r="Z185" s="1"/>
      <c r="AA185" s="1"/>
      <c r="AB185" s="1"/>
      <c r="AC185" s="1"/>
      <c r="AD185" s="1"/>
      <c r="AE185" s="1"/>
      <c r="AF185" s="1"/>
    </row>
    <row r="186" spans="2:32" hidden="1" x14ac:dyDescent="0.25">
      <c r="B186" s="1"/>
      <c r="D186" s="1"/>
      <c r="E186" s="1"/>
      <c r="F186" s="1"/>
      <c r="H186" s="1"/>
      <c r="I186" s="1"/>
      <c r="K186" s="1"/>
      <c r="M186" s="1"/>
      <c r="N186" s="1"/>
      <c r="O186" s="41"/>
      <c r="P186" s="41"/>
      <c r="T186" s="1"/>
      <c r="U186" s="1"/>
      <c r="V186" s="1"/>
      <c r="W186" s="1"/>
      <c r="X186" s="1"/>
      <c r="Y186" s="1"/>
      <c r="Z186" s="1"/>
      <c r="AA186" s="1"/>
      <c r="AB186" s="1"/>
      <c r="AC186" s="1"/>
      <c r="AD186" s="1"/>
      <c r="AE186" s="1"/>
      <c r="AF186" s="1"/>
    </row>
    <row r="187" spans="2:32" hidden="1" x14ac:dyDescent="0.25">
      <c r="B187" s="1"/>
      <c r="D187" s="1"/>
      <c r="E187" s="1"/>
      <c r="F187" s="1"/>
      <c r="H187" s="1"/>
      <c r="I187" s="1"/>
      <c r="K187" s="1"/>
      <c r="M187" s="1"/>
      <c r="N187" s="1"/>
      <c r="O187" s="41"/>
      <c r="P187" s="41"/>
      <c r="T187" s="1"/>
      <c r="U187" s="1"/>
      <c r="V187" s="1"/>
      <c r="W187" s="1"/>
      <c r="X187" s="1"/>
      <c r="Y187" s="1"/>
      <c r="Z187" s="1"/>
      <c r="AA187" s="1"/>
      <c r="AB187" s="1"/>
      <c r="AC187" s="1"/>
      <c r="AD187" s="1"/>
      <c r="AE187" s="1"/>
      <c r="AF187" s="1"/>
    </row>
    <row r="188" spans="2:32" hidden="1" x14ac:dyDescent="0.25">
      <c r="B188" s="1"/>
      <c r="D188" s="1"/>
      <c r="E188" s="1"/>
      <c r="F188" s="1"/>
      <c r="H188" s="1"/>
      <c r="I188" s="1"/>
      <c r="K188" s="1"/>
      <c r="M188" s="1"/>
      <c r="N188" s="1"/>
      <c r="O188" s="41"/>
      <c r="P188" s="41"/>
      <c r="T188" s="1"/>
      <c r="U188" s="1"/>
      <c r="V188" s="1"/>
      <c r="W188" s="1"/>
      <c r="X188" s="1"/>
      <c r="Y188" s="1"/>
      <c r="Z188" s="1"/>
      <c r="AA188" s="1"/>
      <c r="AB188" s="1"/>
      <c r="AC188" s="1"/>
      <c r="AD188" s="1"/>
      <c r="AE188" s="1"/>
      <c r="AF188" s="1"/>
    </row>
    <row r="189" spans="2:32" hidden="1" x14ac:dyDescent="0.25">
      <c r="B189" s="1"/>
      <c r="D189" s="1"/>
      <c r="E189" s="1"/>
      <c r="F189" s="1"/>
      <c r="H189" s="1"/>
      <c r="I189" s="1"/>
      <c r="K189" s="1"/>
      <c r="M189" s="1"/>
      <c r="N189" s="1"/>
      <c r="O189" s="41"/>
      <c r="P189" s="41"/>
      <c r="T189" s="1"/>
      <c r="U189" s="1"/>
      <c r="V189" s="1"/>
      <c r="W189" s="1"/>
      <c r="X189" s="1"/>
      <c r="Y189" s="1"/>
      <c r="Z189" s="1"/>
      <c r="AA189" s="1"/>
      <c r="AB189" s="1"/>
      <c r="AC189" s="1"/>
      <c r="AD189" s="1"/>
      <c r="AE189" s="1"/>
      <c r="AF189" s="1"/>
    </row>
    <row r="190" spans="2:32" hidden="1" x14ac:dyDescent="0.25">
      <c r="B190" s="1"/>
      <c r="D190" s="1"/>
      <c r="E190" s="1"/>
      <c r="F190" s="1"/>
      <c r="H190" s="1"/>
      <c r="I190" s="1"/>
      <c r="K190" s="1"/>
      <c r="M190" s="1"/>
      <c r="N190" s="1"/>
      <c r="O190" s="41"/>
      <c r="P190" s="41"/>
      <c r="T190" s="1"/>
      <c r="U190" s="1"/>
      <c r="V190" s="1"/>
      <c r="W190" s="1"/>
      <c r="X190" s="1"/>
      <c r="Y190" s="1"/>
      <c r="Z190" s="1"/>
      <c r="AA190" s="1"/>
      <c r="AB190" s="1"/>
      <c r="AC190" s="1"/>
      <c r="AD190" s="1"/>
      <c r="AE190" s="1"/>
      <c r="AF190" s="1"/>
    </row>
    <row r="191" spans="2:32" hidden="1" x14ac:dyDescent="0.25">
      <c r="B191" s="1"/>
      <c r="D191" s="1"/>
      <c r="E191" s="1"/>
      <c r="F191" s="1"/>
      <c r="H191" s="1"/>
      <c r="I191" s="1"/>
      <c r="K191" s="1"/>
      <c r="M191" s="1"/>
      <c r="N191" s="1"/>
      <c r="O191" s="41"/>
      <c r="P191" s="41"/>
      <c r="T191" s="1"/>
      <c r="U191" s="1"/>
      <c r="V191" s="1"/>
      <c r="W191" s="1"/>
      <c r="X191" s="1"/>
      <c r="Y191" s="1"/>
      <c r="Z191" s="1"/>
      <c r="AA191" s="1"/>
      <c r="AB191" s="1"/>
      <c r="AC191" s="1"/>
      <c r="AD191" s="1"/>
      <c r="AE191" s="1"/>
      <c r="AF191" s="1"/>
    </row>
    <row r="192" spans="2:32" hidden="1" x14ac:dyDescent="0.25">
      <c r="B192" s="1"/>
      <c r="D192" s="1"/>
      <c r="E192" s="1"/>
      <c r="F192" s="1"/>
      <c r="H192" s="1"/>
      <c r="I192" s="1"/>
      <c r="K192" s="1"/>
      <c r="M192" s="1"/>
      <c r="N192" s="1"/>
      <c r="O192" s="41"/>
      <c r="P192" s="41"/>
      <c r="T192" s="1"/>
      <c r="U192" s="1"/>
      <c r="V192" s="1"/>
      <c r="W192" s="1"/>
      <c r="X192" s="1"/>
      <c r="Y192" s="1"/>
      <c r="Z192" s="1"/>
      <c r="AA192" s="1"/>
      <c r="AB192" s="1"/>
      <c r="AC192" s="1"/>
      <c r="AD192" s="1"/>
      <c r="AE192" s="1"/>
      <c r="AF192" s="1"/>
    </row>
    <row r="193" spans="2:32" hidden="1" x14ac:dyDescent="0.25">
      <c r="B193" s="1"/>
      <c r="D193" s="1"/>
      <c r="E193" s="1"/>
      <c r="F193" s="1"/>
      <c r="H193" s="1"/>
      <c r="I193" s="1"/>
      <c r="K193" s="1"/>
      <c r="M193" s="1"/>
      <c r="N193" s="1"/>
      <c r="O193" s="41"/>
      <c r="P193" s="41"/>
      <c r="T193" s="1"/>
      <c r="U193" s="1"/>
      <c r="V193" s="1"/>
      <c r="W193" s="1"/>
      <c r="X193" s="1"/>
      <c r="Y193" s="1"/>
      <c r="Z193" s="1"/>
      <c r="AA193" s="1"/>
      <c r="AB193" s="1"/>
      <c r="AC193" s="1"/>
      <c r="AD193" s="1"/>
      <c r="AE193" s="1"/>
      <c r="AF193" s="1"/>
    </row>
    <row r="194" spans="2:32" hidden="1" x14ac:dyDescent="0.25">
      <c r="B194" s="1"/>
      <c r="D194" s="1"/>
      <c r="E194" s="1"/>
      <c r="F194" s="1"/>
      <c r="H194" s="1"/>
      <c r="I194" s="1"/>
      <c r="K194" s="1"/>
      <c r="M194" s="1"/>
      <c r="N194" s="1"/>
      <c r="O194" s="41"/>
      <c r="P194" s="41"/>
      <c r="T194" s="1"/>
      <c r="U194" s="1"/>
      <c r="V194" s="1"/>
      <c r="W194" s="1"/>
      <c r="X194" s="1"/>
      <c r="Y194" s="1"/>
      <c r="Z194" s="1"/>
      <c r="AA194" s="1"/>
      <c r="AB194" s="1"/>
      <c r="AC194" s="1"/>
      <c r="AD194" s="1"/>
      <c r="AE194" s="1"/>
      <c r="AF194" s="1"/>
    </row>
    <row r="195" spans="2:32" hidden="1" x14ac:dyDescent="0.25">
      <c r="B195" s="1"/>
      <c r="D195" s="1"/>
      <c r="E195" s="1"/>
      <c r="F195" s="1"/>
      <c r="H195" s="1"/>
      <c r="I195" s="1"/>
      <c r="K195" s="1"/>
      <c r="M195" s="1"/>
      <c r="N195" s="1"/>
      <c r="O195" s="41"/>
      <c r="P195" s="41"/>
      <c r="T195" s="1"/>
      <c r="U195" s="1"/>
      <c r="V195" s="1"/>
      <c r="W195" s="1"/>
      <c r="X195" s="1"/>
      <c r="Y195" s="1"/>
      <c r="Z195" s="1"/>
      <c r="AA195" s="1"/>
      <c r="AB195" s="1"/>
      <c r="AC195" s="1"/>
      <c r="AD195" s="1"/>
      <c r="AE195" s="1"/>
      <c r="AF195" s="1"/>
    </row>
    <row r="196" spans="2:32" hidden="1" x14ac:dyDescent="0.25">
      <c r="B196" s="1"/>
      <c r="D196" s="1"/>
      <c r="E196" s="1"/>
      <c r="F196" s="1"/>
      <c r="H196" s="1"/>
      <c r="I196" s="1"/>
      <c r="K196" s="1"/>
      <c r="M196" s="1"/>
      <c r="N196" s="1"/>
      <c r="O196" s="41"/>
      <c r="P196" s="41"/>
      <c r="T196" s="1"/>
      <c r="U196" s="1"/>
      <c r="V196" s="1"/>
      <c r="W196" s="1"/>
      <c r="X196" s="1"/>
      <c r="Y196" s="1"/>
      <c r="Z196" s="1"/>
      <c r="AA196" s="1"/>
      <c r="AB196" s="1"/>
      <c r="AC196" s="1"/>
      <c r="AD196" s="1"/>
      <c r="AE196" s="1"/>
      <c r="AF196" s="1"/>
    </row>
    <row r="197" spans="2:32" hidden="1" x14ac:dyDescent="0.25">
      <c r="B197" s="1"/>
      <c r="D197" s="1"/>
      <c r="E197" s="1"/>
      <c r="F197" s="1"/>
      <c r="H197" s="1"/>
      <c r="I197" s="1"/>
      <c r="K197" s="1"/>
      <c r="M197" s="1"/>
      <c r="N197" s="1"/>
      <c r="O197" s="41"/>
      <c r="P197" s="41"/>
      <c r="T197" s="1"/>
      <c r="U197" s="1"/>
      <c r="V197" s="1"/>
      <c r="W197" s="1"/>
      <c r="X197" s="1"/>
      <c r="Y197" s="1"/>
      <c r="Z197" s="1"/>
      <c r="AA197" s="1"/>
      <c r="AB197" s="1"/>
      <c r="AC197" s="1"/>
      <c r="AD197" s="1"/>
      <c r="AE197" s="1"/>
      <c r="AF197" s="1"/>
    </row>
    <row r="198" spans="2:32" hidden="1" x14ac:dyDescent="0.25">
      <c r="B198" s="1"/>
      <c r="D198" s="1"/>
      <c r="E198" s="1"/>
      <c r="F198" s="1"/>
      <c r="H198" s="1"/>
      <c r="I198" s="1"/>
      <c r="K198" s="1"/>
      <c r="M198" s="1"/>
      <c r="N198" s="1"/>
      <c r="O198" s="41"/>
      <c r="P198" s="41"/>
      <c r="T198" s="1"/>
      <c r="U198" s="1"/>
      <c r="V198" s="1"/>
      <c r="W198" s="1"/>
      <c r="X198" s="1"/>
      <c r="Y198" s="1"/>
      <c r="Z198" s="1"/>
      <c r="AA198" s="1"/>
      <c r="AB198" s="1"/>
      <c r="AC198" s="1"/>
      <c r="AD198" s="1"/>
      <c r="AE198" s="1"/>
      <c r="AF198" s="1"/>
    </row>
    <row r="199" spans="2:32" hidden="1" x14ac:dyDescent="0.25">
      <c r="B199" s="1"/>
      <c r="D199" s="1"/>
      <c r="E199" s="1"/>
      <c r="F199" s="1"/>
      <c r="H199" s="1"/>
      <c r="I199" s="1"/>
      <c r="K199" s="1"/>
      <c r="M199" s="1"/>
      <c r="N199" s="1"/>
      <c r="O199" s="41"/>
      <c r="P199" s="41"/>
      <c r="T199" s="1"/>
      <c r="U199" s="1"/>
      <c r="V199" s="1"/>
      <c r="W199" s="1"/>
      <c r="X199" s="1"/>
      <c r="Y199" s="1"/>
      <c r="Z199" s="1"/>
      <c r="AA199" s="1"/>
      <c r="AB199" s="1"/>
      <c r="AC199" s="1"/>
      <c r="AD199" s="1"/>
      <c r="AE199" s="1"/>
      <c r="AF199" s="1"/>
    </row>
    <row r="200" spans="2:32" hidden="1" x14ac:dyDescent="0.25">
      <c r="B200" s="1"/>
      <c r="D200" s="1"/>
      <c r="E200" s="1"/>
      <c r="F200" s="1"/>
      <c r="H200" s="1"/>
      <c r="I200" s="1"/>
      <c r="K200" s="1"/>
      <c r="M200" s="1"/>
      <c r="N200" s="1"/>
      <c r="O200" s="41"/>
      <c r="P200" s="41"/>
      <c r="T200" s="1"/>
      <c r="U200" s="1"/>
      <c r="V200" s="1"/>
      <c r="W200" s="1"/>
      <c r="X200" s="1"/>
      <c r="Y200" s="1"/>
      <c r="Z200" s="1"/>
      <c r="AA200" s="1"/>
      <c r="AB200" s="1"/>
      <c r="AC200" s="1"/>
      <c r="AD200" s="1"/>
      <c r="AE200" s="1"/>
      <c r="AF200" s="1"/>
    </row>
    <row r="201" spans="2:32" hidden="1" x14ac:dyDescent="0.25">
      <c r="B201" s="1"/>
      <c r="D201" s="1"/>
      <c r="E201" s="1"/>
      <c r="F201" s="1"/>
      <c r="H201" s="1"/>
      <c r="I201" s="1"/>
      <c r="K201" s="1"/>
      <c r="M201" s="1"/>
      <c r="N201" s="1"/>
      <c r="O201" s="41"/>
      <c r="P201" s="41"/>
      <c r="T201" s="1"/>
      <c r="U201" s="1"/>
      <c r="V201" s="1"/>
      <c r="W201" s="1"/>
      <c r="X201" s="1"/>
      <c r="Y201" s="1"/>
      <c r="Z201" s="1"/>
      <c r="AA201" s="1"/>
      <c r="AB201" s="1"/>
      <c r="AC201" s="1"/>
      <c r="AD201" s="1"/>
      <c r="AE201" s="1"/>
      <c r="AF201" s="1"/>
    </row>
    <row r="202" spans="2:32" hidden="1" x14ac:dyDescent="0.25">
      <c r="B202" s="1"/>
      <c r="D202" s="1"/>
      <c r="E202" s="1"/>
      <c r="F202" s="1"/>
      <c r="H202" s="1"/>
      <c r="I202" s="1"/>
      <c r="K202" s="1"/>
      <c r="M202" s="1"/>
      <c r="N202" s="1"/>
      <c r="O202" s="41"/>
      <c r="P202" s="41"/>
      <c r="T202" s="1"/>
      <c r="U202" s="1"/>
      <c r="V202" s="1"/>
      <c r="W202" s="1"/>
      <c r="X202" s="1"/>
      <c r="Y202" s="1"/>
      <c r="Z202" s="1"/>
      <c r="AA202" s="1"/>
      <c r="AB202" s="1"/>
      <c r="AC202" s="1"/>
      <c r="AD202" s="1"/>
      <c r="AE202" s="1"/>
      <c r="AF202" s="1"/>
    </row>
    <row r="203" spans="2:32" hidden="1" x14ac:dyDescent="0.25">
      <c r="B203" s="1"/>
      <c r="D203" s="1"/>
      <c r="E203" s="1"/>
      <c r="F203" s="1"/>
      <c r="H203" s="1"/>
      <c r="I203" s="1"/>
      <c r="K203" s="1"/>
      <c r="M203" s="1"/>
      <c r="N203" s="1"/>
      <c r="O203" s="41"/>
      <c r="P203" s="41"/>
      <c r="T203" s="1"/>
      <c r="U203" s="1"/>
      <c r="V203" s="1"/>
      <c r="W203" s="1"/>
      <c r="X203" s="1"/>
      <c r="Y203" s="1"/>
      <c r="Z203" s="1"/>
      <c r="AA203" s="1"/>
      <c r="AB203" s="1"/>
      <c r="AC203" s="1"/>
      <c r="AD203" s="1"/>
      <c r="AE203" s="1"/>
      <c r="AF203" s="1"/>
    </row>
    <row r="204" spans="2:32" hidden="1" x14ac:dyDescent="0.25">
      <c r="B204" s="1"/>
      <c r="D204" s="1"/>
      <c r="E204" s="1"/>
      <c r="F204" s="1"/>
      <c r="H204" s="1"/>
      <c r="I204" s="1"/>
      <c r="K204" s="1"/>
      <c r="M204" s="1"/>
      <c r="N204" s="1"/>
      <c r="O204" s="41"/>
      <c r="P204" s="41"/>
      <c r="T204" s="1"/>
      <c r="U204" s="1"/>
      <c r="V204" s="1"/>
      <c r="W204" s="1"/>
      <c r="X204" s="1"/>
      <c r="Y204" s="1"/>
      <c r="Z204" s="1"/>
      <c r="AA204" s="1"/>
      <c r="AB204" s="1"/>
      <c r="AC204" s="1"/>
      <c r="AD204" s="1"/>
      <c r="AE204" s="1"/>
      <c r="AF204" s="1"/>
    </row>
    <row r="205" spans="2:32" hidden="1" x14ac:dyDescent="0.25">
      <c r="B205" s="1"/>
      <c r="D205" s="1"/>
      <c r="E205" s="1"/>
      <c r="F205" s="1"/>
      <c r="H205" s="1"/>
      <c r="I205" s="1"/>
      <c r="K205" s="1"/>
      <c r="M205" s="1"/>
      <c r="N205" s="1"/>
      <c r="O205" s="41"/>
      <c r="P205" s="41"/>
      <c r="T205" s="1"/>
      <c r="U205" s="1"/>
      <c r="V205" s="1"/>
      <c r="W205" s="1"/>
      <c r="X205" s="1"/>
      <c r="Y205" s="1"/>
      <c r="Z205" s="1"/>
      <c r="AA205" s="1"/>
      <c r="AB205" s="1"/>
      <c r="AC205" s="1"/>
      <c r="AD205" s="1"/>
      <c r="AE205" s="1"/>
      <c r="AF205" s="1"/>
    </row>
    <row r="206" spans="2:32" hidden="1" x14ac:dyDescent="0.25">
      <c r="B206" s="1"/>
      <c r="D206" s="1"/>
      <c r="E206" s="1"/>
      <c r="F206" s="1"/>
      <c r="H206" s="1"/>
      <c r="I206" s="1"/>
      <c r="K206" s="1"/>
      <c r="M206" s="1"/>
      <c r="N206" s="1"/>
      <c r="O206" s="41"/>
      <c r="P206" s="41"/>
      <c r="T206" s="1"/>
      <c r="U206" s="1"/>
      <c r="V206" s="1"/>
      <c r="W206" s="1"/>
      <c r="X206" s="1"/>
      <c r="Y206" s="1"/>
      <c r="Z206" s="1"/>
      <c r="AA206" s="1"/>
      <c r="AB206" s="1"/>
      <c r="AC206" s="1"/>
      <c r="AD206" s="1"/>
      <c r="AE206" s="1"/>
      <c r="AF206" s="1"/>
    </row>
    <row r="207" spans="2:32" hidden="1" x14ac:dyDescent="0.25">
      <c r="B207" s="1"/>
      <c r="D207" s="1"/>
      <c r="E207" s="1"/>
      <c r="F207" s="1"/>
      <c r="H207" s="1"/>
      <c r="I207" s="1"/>
      <c r="K207" s="1"/>
      <c r="M207" s="1"/>
      <c r="N207" s="1"/>
      <c r="O207" s="41"/>
      <c r="P207" s="41"/>
      <c r="T207" s="1"/>
      <c r="U207" s="1"/>
      <c r="V207" s="1"/>
      <c r="W207" s="1"/>
      <c r="X207" s="1"/>
      <c r="Y207" s="1"/>
      <c r="Z207" s="1"/>
      <c r="AA207" s="1"/>
      <c r="AB207" s="1"/>
      <c r="AC207" s="1"/>
      <c r="AD207" s="1"/>
      <c r="AE207" s="1"/>
      <c r="AF207" s="1"/>
    </row>
    <row r="208" spans="2:32" hidden="1" x14ac:dyDescent="0.25">
      <c r="B208" s="1"/>
      <c r="D208" s="1"/>
      <c r="E208" s="1"/>
      <c r="F208" s="1"/>
      <c r="H208" s="1"/>
      <c r="I208" s="1"/>
      <c r="K208" s="1"/>
      <c r="M208" s="1"/>
      <c r="N208" s="1"/>
      <c r="O208" s="41"/>
      <c r="P208" s="41"/>
      <c r="T208" s="1"/>
      <c r="U208" s="1"/>
      <c r="V208" s="1"/>
      <c r="W208" s="1"/>
      <c r="X208" s="1"/>
      <c r="Y208" s="1"/>
      <c r="Z208" s="1"/>
      <c r="AA208" s="1"/>
      <c r="AB208" s="1"/>
      <c r="AC208" s="1"/>
      <c r="AD208" s="1"/>
      <c r="AE208" s="1"/>
      <c r="AF208" s="1"/>
    </row>
    <row r="209" spans="2:32" hidden="1" x14ac:dyDescent="0.25">
      <c r="B209" s="1"/>
      <c r="D209" s="1"/>
      <c r="E209" s="1"/>
      <c r="F209" s="1"/>
      <c r="H209" s="1"/>
      <c r="I209" s="1"/>
      <c r="K209" s="1"/>
      <c r="M209" s="1"/>
      <c r="N209" s="1"/>
      <c r="O209" s="41"/>
      <c r="P209" s="41"/>
      <c r="T209" s="1"/>
      <c r="U209" s="1"/>
      <c r="V209" s="1"/>
      <c r="W209" s="1"/>
      <c r="X209" s="1"/>
      <c r="Y209" s="1"/>
      <c r="Z209" s="1"/>
      <c r="AA209" s="1"/>
      <c r="AB209" s="1"/>
      <c r="AC209" s="1"/>
      <c r="AD209" s="1"/>
      <c r="AE209" s="1"/>
      <c r="AF209" s="1"/>
    </row>
    <row r="210" spans="2:32" hidden="1" x14ac:dyDescent="0.25">
      <c r="B210" s="1"/>
      <c r="D210" s="1"/>
      <c r="E210" s="1"/>
      <c r="F210" s="1"/>
      <c r="H210" s="1"/>
      <c r="I210" s="1"/>
      <c r="K210" s="1"/>
      <c r="M210" s="1"/>
      <c r="N210" s="1"/>
      <c r="O210" s="41"/>
      <c r="P210" s="41"/>
      <c r="T210" s="1"/>
      <c r="U210" s="1"/>
      <c r="V210" s="1"/>
      <c r="W210" s="1"/>
      <c r="X210" s="1"/>
      <c r="Y210" s="1"/>
      <c r="Z210" s="1"/>
      <c r="AA210" s="1"/>
      <c r="AB210" s="1"/>
      <c r="AC210" s="1"/>
      <c r="AD210" s="1"/>
      <c r="AE210" s="1"/>
      <c r="AF210" s="1"/>
    </row>
    <row r="211" spans="2:32" hidden="1" x14ac:dyDescent="0.25">
      <c r="B211" s="1"/>
      <c r="D211" s="1"/>
      <c r="E211" s="1"/>
      <c r="F211" s="1"/>
      <c r="H211" s="1"/>
      <c r="I211" s="1"/>
      <c r="K211" s="1"/>
      <c r="M211" s="1"/>
      <c r="N211" s="1"/>
      <c r="O211" s="41"/>
      <c r="P211" s="41"/>
      <c r="T211" s="1"/>
      <c r="U211" s="1"/>
      <c r="V211" s="1"/>
      <c r="W211" s="1"/>
      <c r="X211" s="1"/>
      <c r="Y211" s="1"/>
      <c r="Z211" s="1"/>
      <c r="AA211" s="1"/>
      <c r="AB211" s="1"/>
      <c r="AC211" s="1"/>
      <c r="AD211" s="1"/>
      <c r="AE211" s="1"/>
      <c r="AF211" s="1"/>
    </row>
    <row r="212" spans="2:32" hidden="1" x14ac:dyDescent="0.25">
      <c r="B212" s="1"/>
      <c r="D212" s="1"/>
      <c r="E212" s="1"/>
      <c r="F212" s="1"/>
      <c r="H212" s="1"/>
      <c r="I212" s="1"/>
      <c r="K212" s="1"/>
      <c r="M212" s="1"/>
      <c r="N212" s="1"/>
      <c r="O212" s="41"/>
      <c r="P212" s="41"/>
      <c r="T212" s="1"/>
      <c r="U212" s="1"/>
      <c r="V212" s="1"/>
      <c r="W212" s="1"/>
      <c r="X212" s="1"/>
      <c r="Y212" s="1"/>
      <c r="Z212" s="1"/>
      <c r="AA212" s="1"/>
      <c r="AB212" s="1"/>
      <c r="AC212" s="1"/>
      <c r="AD212" s="1"/>
      <c r="AE212" s="1"/>
      <c r="AF212" s="1"/>
    </row>
    <row r="213" spans="2:32" hidden="1" x14ac:dyDescent="0.25">
      <c r="B213" s="1"/>
      <c r="D213" s="1"/>
      <c r="E213" s="1"/>
      <c r="F213" s="1"/>
      <c r="H213" s="1"/>
      <c r="I213" s="1"/>
      <c r="K213" s="1"/>
      <c r="M213" s="1"/>
      <c r="N213" s="1"/>
      <c r="O213" s="41"/>
      <c r="P213" s="41"/>
      <c r="T213" s="1"/>
      <c r="U213" s="1"/>
      <c r="V213" s="1"/>
      <c r="W213" s="1"/>
      <c r="X213" s="1"/>
      <c r="Y213" s="1"/>
      <c r="Z213" s="1"/>
      <c r="AA213" s="1"/>
      <c r="AB213" s="1"/>
      <c r="AC213" s="1"/>
      <c r="AD213" s="1"/>
      <c r="AE213" s="1"/>
      <c r="AF213" s="1"/>
    </row>
    <row r="214" spans="2:32" hidden="1" x14ac:dyDescent="0.25">
      <c r="B214" s="1"/>
      <c r="D214" s="1"/>
      <c r="E214" s="1"/>
      <c r="F214" s="1"/>
      <c r="H214" s="1"/>
      <c r="I214" s="1"/>
      <c r="K214" s="1"/>
      <c r="M214" s="1"/>
      <c r="N214" s="1"/>
      <c r="O214" s="41"/>
      <c r="P214" s="41"/>
      <c r="T214" s="1"/>
      <c r="U214" s="1"/>
      <c r="V214" s="1"/>
      <c r="W214" s="1"/>
      <c r="X214" s="1"/>
      <c r="Y214" s="1"/>
      <c r="Z214" s="1"/>
      <c r="AA214" s="1"/>
      <c r="AB214" s="1"/>
      <c r="AC214" s="1"/>
      <c r="AD214" s="1"/>
      <c r="AE214" s="1"/>
      <c r="AF214" s="1"/>
    </row>
    <row r="215" spans="2:32" hidden="1" x14ac:dyDescent="0.25">
      <c r="B215" s="1"/>
      <c r="D215" s="1"/>
      <c r="E215" s="1"/>
      <c r="F215" s="1"/>
      <c r="H215" s="1"/>
      <c r="I215" s="1"/>
      <c r="K215" s="1"/>
      <c r="M215" s="1"/>
      <c r="N215" s="1"/>
      <c r="O215" s="41"/>
      <c r="P215" s="41"/>
      <c r="T215" s="1"/>
      <c r="U215" s="1"/>
      <c r="V215" s="1"/>
      <c r="W215" s="1"/>
      <c r="X215" s="1"/>
      <c r="Y215" s="1"/>
      <c r="Z215" s="1"/>
      <c r="AA215" s="1"/>
      <c r="AB215" s="1"/>
      <c r="AC215" s="1"/>
      <c r="AD215" s="1"/>
      <c r="AE215" s="1"/>
      <c r="AF215" s="1"/>
    </row>
    <row r="216" spans="2:32" hidden="1" x14ac:dyDescent="0.25">
      <c r="B216" s="1"/>
      <c r="D216" s="1"/>
      <c r="E216" s="1"/>
      <c r="F216" s="1"/>
      <c r="H216" s="1"/>
      <c r="I216" s="1"/>
      <c r="K216" s="1"/>
      <c r="M216" s="1"/>
      <c r="N216" s="1"/>
      <c r="O216" s="41"/>
      <c r="P216" s="41"/>
      <c r="T216" s="1"/>
      <c r="U216" s="1"/>
      <c r="V216" s="1"/>
      <c r="W216" s="1"/>
      <c r="X216" s="1"/>
      <c r="Y216" s="1"/>
      <c r="Z216" s="1"/>
      <c r="AA216" s="1"/>
      <c r="AB216" s="1"/>
      <c r="AC216" s="1"/>
      <c r="AD216" s="1"/>
      <c r="AE216" s="1"/>
      <c r="AF216" s="1"/>
    </row>
    <row r="217" spans="2:32" hidden="1" x14ac:dyDescent="0.25">
      <c r="B217" s="1"/>
      <c r="D217" s="1"/>
      <c r="E217" s="1"/>
      <c r="F217" s="1"/>
      <c r="H217" s="1"/>
      <c r="I217" s="1"/>
      <c r="K217" s="1"/>
      <c r="M217" s="1"/>
      <c r="N217" s="1"/>
      <c r="O217" s="41"/>
      <c r="P217" s="41"/>
      <c r="T217" s="1"/>
      <c r="U217" s="1"/>
      <c r="V217" s="1"/>
      <c r="W217" s="1"/>
      <c r="X217" s="1"/>
      <c r="Y217" s="1"/>
      <c r="Z217" s="1"/>
      <c r="AA217" s="1"/>
      <c r="AB217" s="1"/>
      <c r="AC217" s="1"/>
      <c r="AD217" s="1"/>
      <c r="AE217" s="1"/>
      <c r="AF217" s="1"/>
    </row>
    <row r="218" spans="2:32" hidden="1" x14ac:dyDescent="0.25">
      <c r="B218" s="1"/>
      <c r="D218" s="1"/>
      <c r="E218" s="1"/>
      <c r="F218" s="1"/>
      <c r="H218" s="1"/>
      <c r="I218" s="1"/>
      <c r="K218" s="1"/>
      <c r="M218" s="1"/>
      <c r="N218" s="1"/>
      <c r="O218" s="41"/>
      <c r="P218" s="41"/>
      <c r="T218" s="1"/>
      <c r="U218" s="1"/>
      <c r="V218" s="1"/>
      <c r="W218" s="1"/>
      <c r="X218" s="1"/>
      <c r="Y218" s="1"/>
      <c r="Z218" s="1"/>
      <c r="AA218" s="1"/>
      <c r="AB218" s="1"/>
      <c r="AC218" s="1"/>
      <c r="AD218" s="1"/>
      <c r="AE218" s="1"/>
      <c r="AF218" s="1"/>
    </row>
    <row r="219" spans="2:32" hidden="1" x14ac:dyDescent="0.25">
      <c r="B219" s="1"/>
      <c r="D219" s="1"/>
      <c r="E219" s="1"/>
      <c r="F219" s="1"/>
      <c r="H219" s="1"/>
      <c r="I219" s="1"/>
      <c r="K219" s="1"/>
      <c r="M219" s="1"/>
      <c r="N219" s="1"/>
      <c r="O219" s="41"/>
      <c r="P219" s="41"/>
      <c r="T219" s="1"/>
      <c r="U219" s="1"/>
      <c r="V219" s="1"/>
      <c r="W219" s="1"/>
      <c r="X219" s="1"/>
      <c r="Y219" s="1"/>
      <c r="Z219" s="1"/>
      <c r="AA219" s="1"/>
      <c r="AB219" s="1"/>
      <c r="AC219" s="1"/>
      <c r="AD219" s="1"/>
      <c r="AE219" s="1"/>
      <c r="AF219" s="1"/>
    </row>
    <row r="220" spans="2:32" hidden="1" x14ac:dyDescent="0.25">
      <c r="B220" s="1"/>
      <c r="D220" s="1"/>
      <c r="E220" s="1"/>
      <c r="F220" s="1"/>
      <c r="H220" s="1"/>
      <c r="I220" s="1"/>
      <c r="K220" s="1"/>
      <c r="M220" s="1"/>
      <c r="N220" s="1"/>
      <c r="O220" s="41"/>
      <c r="P220" s="41"/>
      <c r="T220" s="1"/>
      <c r="U220" s="1"/>
      <c r="V220" s="1"/>
      <c r="W220" s="1"/>
      <c r="X220" s="1"/>
      <c r="Y220" s="1"/>
      <c r="Z220" s="1"/>
      <c r="AA220" s="1"/>
      <c r="AB220" s="1"/>
      <c r="AC220" s="1"/>
      <c r="AD220" s="1"/>
      <c r="AE220" s="1"/>
      <c r="AF220" s="1"/>
    </row>
    <row r="221" spans="2:32" hidden="1" x14ac:dyDescent="0.25">
      <c r="B221" s="1"/>
      <c r="D221" s="1"/>
      <c r="E221" s="1"/>
      <c r="F221" s="1"/>
      <c r="H221" s="1"/>
      <c r="I221" s="1"/>
      <c r="K221" s="1"/>
      <c r="M221" s="1"/>
      <c r="N221" s="1"/>
      <c r="O221" s="41"/>
      <c r="P221" s="41"/>
      <c r="T221" s="1"/>
      <c r="U221" s="1"/>
      <c r="V221" s="1"/>
      <c r="W221" s="1"/>
      <c r="X221" s="1"/>
      <c r="Y221" s="1"/>
      <c r="Z221" s="1"/>
      <c r="AA221" s="1"/>
      <c r="AB221" s="1"/>
      <c r="AC221" s="1"/>
      <c r="AD221" s="1"/>
      <c r="AE221" s="1"/>
      <c r="AF221" s="1"/>
    </row>
    <row r="222" spans="2:32" hidden="1" x14ac:dyDescent="0.25">
      <c r="B222" s="1"/>
      <c r="D222" s="1"/>
      <c r="E222" s="1"/>
      <c r="F222" s="1"/>
      <c r="H222" s="1"/>
      <c r="I222" s="1"/>
      <c r="K222" s="1"/>
      <c r="M222" s="1"/>
      <c r="N222" s="1"/>
      <c r="O222" s="41"/>
      <c r="P222" s="41"/>
      <c r="T222" s="1"/>
      <c r="U222" s="1"/>
      <c r="V222" s="1"/>
      <c r="W222" s="1"/>
      <c r="X222" s="1"/>
      <c r="Y222" s="1"/>
      <c r="Z222" s="1"/>
      <c r="AA222" s="1"/>
      <c r="AB222" s="1"/>
      <c r="AC222" s="1"/>
      <c r="AD222" s="1"/>
      <c r="AE222" s="1"/>
      <c r="AF222" s="1"/>
    </row>
    <row r="223" spans="2:32" hidden="1" x14ac:dyDescent="0.25">
      <c r="B223" s="1"/>
      <c r="D223" s="1"/>
      <c r="E223" s="1"/>
      <c r="F223" s="1"/>
      <c r="H223" s="1"/>
      <c r="I223" s="1"/>
      <c r="K223" s="1"/>
      <c r="M223" s="1"/>
      <c r="N223" s="1"/>
      <c r="O223" s="41"/>
      <c r="P223" s="41"/>
      <c r="T223" s="1"/>
      <c r="U223" s="1"/>
      <c r="V223" s="1"/>
      <c r="W223" s="1"/>
      <c r="X223" s="1"/>
      <c r="Y223" s="1"/>
      <c r="Z223" s="1"/>
      <c r="AA223" s="1"/>
      <c r="AB223" s="1"/>
      <c r="AC223" s="1"/>
      <c r="AD223" s="1"/>
      <c r="AE223" s="1"/>
      <c r="AF223" s="1"/>
    </row>
    <row r="224" spans="2:32" hidden="1" x14ac:dyDescent="0.25">
      <c r="B224" s="1"/>
      <c r="D224" s="1"/>
      <c r="E224" s="1"/>
      <c r="F224" s="1"/>
      <c r="H224" s="1"/>
      <c r="I224" s="1"/>
      <c r="K224" s="1"/>
      <c r="M224" s="1"/>
      <c r="N224" s="1"/>
      <c r="O224" s="41"/>
      <c r="P224" s="41"/>
      <c r="T224" s="1"/>
      <c r="U224" s="1"/>
      <c r="V224" s="1"/>
      <c r="W224" s="1"/>
      <c r="X224" s="1"/>
      <c r="Y224" s="1"/>
      <c r="Z224" s="1"/>
      <c r="AA224" s="1"/>
      <c r="AB224" s="1"/>
      <c r="AC224" s="1"/>
      <c r="AD224" s="1"/>
      <c r="AE224" s="1"/>
      <c r="AF224" s="1"/>
    </row>
    <row r="225" spans="2:32" hidden="1" x14ac:dyDescent="0.25">
      <c r="B225" s="1"/>
      <c r="D225" s="1"/>
      <c r="E225" s="1"/>
      <c r="F225" s="1"/>
      <c r="H225" s="1"/>
      <c r="I225" s="1"/>
      <c r="K225" s="1"/>
      <c r="M225" s="1"/>
      <c r="N225" s="1"/>
      <c r="O225" s="41"/>
      <c r="P225" s="41"/>
      <c r="T225" s="1"/>
      <c r="U225" s="1"/>
      <c r="V225" s="1"/>
      <c r="W225" s="1"/>
      <c r="X225" s="1"/>
      <c r="Y225" s="1"/>
      <c r="Z225" s="1"/>
      <c r="AA225" s="1"/>
      <c r="AB225" s="1"/>
      <c r="AC225" s="1"/>
      <c r="AD225" s="1"/>
      <c r="AE225" s="1"/>
      <c r="AF225" s="1"/>
    </row>
    <row r="226" spans="2:32" hidden="1" x14ac:dyDescent="0.25">
      <c r="B226" s="1"/>
      <c r="D226" s="1"/>
      <c r="E226" s="1"/>
      <c r="F226" s="1"/>
      <c r="H226" s="1"/>
      <c r="I226" s="1"/>
      <c r="K226" s="1"/>
      <c r="M226" s="1"/>
      <c r="N226" s="1"/>
      <c r="O226" s="41"/>
      <c r="P226" s="41"/>
      <c r="T226" s="1"/>
      <c r="U226" s="1"/>
      <c r="V226" s="1"/>
      <c r="W226" s="1"/>
      <c r="X226" s="1"/>
      <c r="Y226" s="1"/>
      <c r="Z226" s="1"/>
      <c r="AA226" s="1"/>
      <c r="AB226" s="1"/>
      <c r="AC226" s="1"/>
      <c r="AD226" s="1"/>
      <c r="AE226" s="1"/>
      <c r="AF226" s="1"/>
    </row>
    <row r="227" spans="2:32" hidden="1" x14ac:dyDescent="0.25">
      <c r="B227" s="1"/>
      <c r="D227" s="1"/>
      <c r="E227" s="1"/>
      <c r="F227" s="1"/>
      <c r="H227" s="1"/>
      <c r="I227" s="1"/>
      <c r="K227" s="1"/>
      <c r="M227" s="1"/>
      <c r="N227" s="1"/>
      <c r="O227" s="41"/>
      <c r="P227" s="41"/>
      <c r="T227" s="1"/>
      <c r="U227" s="1"/>
      <c r="V227" s="1"/>
      <c r="W227" s="1"/>
      <c r="X227" s="1"/>
      <c r="Y227" s="1"/>
      <c r="Z227" s="1"/>
      <c r="AA227" s="1"/>
      <c r="AB227" s="1"/>
      <c r="AC227" s="1"/>
      <c r="AD227" s="1"/>
      <c r="AE227" s="1"/>
      <c r="AF227" s="1"/>
    </row>
    <row r="228" spans="2:32" hidden="1" x14ac:dyDescent="0.25">
      <c r="B228" s="1"/>
      <c r="D228" s="1"/>
      <c r="E228" s="1"/>
      <c r="F228" s="1"/>
      <c r="H228" s="1"/>
      <c r="I228" s="1"/>
      <c r="K228" s="1"/>
      <c r="M228" s="1"/>
      <c r="N228" s="1"/>
      <c r="O228" s="41"/>
      <c r="P228" s="41"/>
      <c r="T228" s="1"/>
      <c r="U228" s="1"/>
      <c r="V228" s="1"/>
      <c r="W228" s="1"/>
      <c r="X228" s="1"/>
      <c r="Y228" s="1"/>
      <c r="Z228" s="1"/>
      <c r="AA228" s="1"/>
      <c r="AB228" s="1"/>
      <c r="AC228" s="1"/>
      <c r="AD228" s="1"/>
      <c r="AE228" s="1"/>
      <c r="AF228" s="1"/>
    </row>
    <row r="229" spans="2:32" hidden="1" x14ac:dyDescent="0.25">
      <c r="B229" s="1"/>
      <c r="D229" s="1"/>
      <c r="E229" s="1"/>
      <c r="F229" s="1"/>
      <c r="H229" s="1"/>
      <c r="I229" s="1"/>
      <c r="K229" s="1"/>
      <c r="M229" s="1"/>
      <c r="N229" s="1"/>
      <c r="O229" s="41"/>
      <c r="P229" s="41"/>
      <c r="T229" s="1"/>
      <c r="U229" s="1"/>
      <c r="V229" s="1"/>
      <c r="W229" s="1"/>
      <c r="X229" s="1"/>
      <c r="Y229" s="1"/>
      <c r="Z229" s="1"/>
      <c r="AA229" s="1"/>
      <c r="AB229" s="1"/>
      <c r="AC229" s="1"/>
      <c r="AD229" s="1"/>
      <c r="AE229" s="1"/>
      <c r="AF229" s="1"/>
    </row>
    <row r="230" spans="2:32" hidden="1" x14ac:dyDescent="0.25">
      <c r="B230" s="1"/>
      <c r="D230" s="1"/>
      <c r="E230" s="1"/>
      <c r="F230" s="1"/>
      <c r="H230" s="1"/>
      <c r="I230" s="1"/>
      <c r="K230" s="1"/>
      <c r="M230" s="1"/>
      <c r="N230" s="1"/>
      <c r="O230" s="41"/>
      <c r="P230" s="41"/>
      <c r="T230" s="1"/>
      <c r="U230" s="1"/>
      <c r="V230" s="1"/>
      <c r="W230" s="1"/>
      <c r="X230" s="1"/>
      <c r="Y230" s="1"/>
      <c r="Z230" s="1"/>
      <c r="AA230" s="1"/>
      <c r="AB230" s="1"/>
      <c r="AC230" s="1"/>
      <c r="AD230" s="1"/>
      <c r="AE230" s="1"/>
      <c r="AF230" s="1"/>
    </row>
    <row r="231" spans="2:32" hidden="1" x14ac:dyDescent="0.25">
      <c r="B231" s="1"/>
      <c r="D231" s="1"/>
      <c r="E231" s="1"/>
      <c r="F231" s="1"/>
      <c r="H231" s="1"/>
      <c r="I231" s="1"/>
      <c r="K231" s="1"/>
      <c r="M231" s="1"/>
      <c r="N231" s="1"/>
      <c r="O231" s="41"/>
      <c r="P231" s="41"/>
      <c r="T231" s="1"/>
      <c r="U231" s="1"/>
      <c r="V231" s="1"/>
      <c r="W231" s="1"/>
      <c r="X231" s="1"/>
      <c r="Y231" s="1"/>
      <c r="Z231" s="1"/>
      <c r="AA231" s="1"/>
      <c r="AB231" s="1"/>
      <c r="AC231" s="1"/>
      <c r="AD231" s="1"/>
      <c r="AE231" s="1"/>
      <c r="AF231" s="1"/>
    </row>
    <row r="232" spans="2:32" hidden="1" x14ac:dyDescent="0.25">
      <c r="B232" s="1"/>
      <c r="D232" s="1"/>
      <c r="E232" s="1"/>
      <c r="F232" s="1"/>
      <c r="H232" s="1"/>
      <c r="I232" s="1"/>
      <c r="K232" s="1"/>
      <c r="M232" s="1"/>
      <c r="N232" s="1"/>
      <c r="O232" s="41"/>
      <c r="P232" s="41"/>
      <c r="T232" s="1"/>
      <c r="U232" s="1"/>
      <c r="V232" s="1"/>
      <c r="W232" s="1"/>
      <c r="X232" s="1"/>
      <c r="Y232" s="1"/>
      <c r="Z232" s="1"/>
      <c r="AA232" s="1"/>
      <c r="AB232" s="1"/>
      <c r="AC232" s="1"/>
      <c r="AD232" s="1"/>
      <c r="AE232" s="1"/>
      <c r="AF232" s="1"/>
    </row>
    <row r="233" spans="2:32" hidden="1" x14ac:dyDescent="0.25">
      <c r="B233" s="1"/>
      <c r="D233" s="1"/>
      <c r="E233" s="1"/>
      <c r="F233" s="1"/>
      <c r="H233" s="1"/>
      <c r="I233" s="1"/>
      <c r="K233" s="1"/>
      <c r="M233" s="1"/>
      <c r="N233" s="1"/>
      <c r="O233" s="41"/>
      <c r="P233" s="41"/>
      <c r="T233" s="1"/>
      <c r="U233" s="1"/>
      <c r="V233" s="1"/>
      <c r="W233" s="1"/>
      <c r="X233" s="1"/>
      <c r="Y233" s="1"/>
      <c r="Z233" s="1"/>
      <c r="AA233" s="1"/>
      <c r="AB233" s="1"/>
      <c r="AC233" s="1"/>
      <c r="AD233" s="1"/>
      <c r="AE233" s="1"/>
      <c r="AF233" s="1"/>
    </row>
    <row r="234" spans="2:32" hidden="1" x14ac:dyDescent="0.25">
      <c r="B234" s="1"/>
      <c r="D234" s="1"/>
      <c r="E234" s="1"/>
      <c r="F234" s="1"/>
      <c r="H234" s="1"/>
      <c r="I234" s="1"/>
      <c r="K234" s="1"/>
      <c r="M234" s="1"/>
      <c r="N234" s="1"/>
      <c r="O234" s="41"/>
      <c r="P234" s="41"/>
      <c r="T234" s="1"/>
      <c r="U234" s="1"/>
      <c r="V234" s="1"/>
      <c r="W234" s="1"/>
      <c r="X234" s="1"/>
      <c r="Y234" s="1"/>
      <c r="Z234" s="1"/>
      <c r="AA234" s="1"/>
      <c r="AB234" s="1"/>
      <c r="AC234" s="1"/>
      <c r="AD234" s="1"/>
      <c r="AE234" s="1"/>
      <c r="AF234" s="1"/>
    </row>
    <row r="235" spans="2:32" hidden="1" x14ac:dyDescent="0.25">
      <c r="B235" s="1"/>
      <c r="D235" s="1"/>
      <c r="E235" s="1"/>
      <c r="F235" s="1"/>
      <c r="H235" s="1"/>
      <c r="I235" s="1"/>
      <c r="K235" s="1"/>
      <c r="M235" s="1"/>
      <c r="N235" s="1"/>
      <c r="O235" s="41"/>
      <c r="P235" s="41"/>
      <c r="T235" s="1"/>
      <c r="U235" s="1"/>
      <c r="V235" s="1"/>
      <c r="W235" s="1"/>
      <c r="X235" s="1"/>
      <c r="Y235" s="1"/>
      <c r="Z235" s="1"/>
      <c r="AA235" s="1"/>
      <c r="AB235" s="1"/>
      <c r="AC235" s="1"/>
      <c r="AD235" s="1"/>
      <c r="AE235" s="1"/>
      <c r="AF235" s="1"/>
    </row>
    <row r="236" spans="2:32" hidden="1" x14ac:dyDescent="0.25">
      <c r="B236" s="1"/>
      <c r="D236" s="1"/>
      <c r="E236" s="1"/>
      <c r="F236" s="1"/>
      <c r="H236" s="1"/>
      <c r="I236" s="1"/>
      <c r="K236" s="1"/>
      <c r="M236" s="1"/>
      <c r="N236" s="1"/>
      <c r="O236" s="41"/>
      <c r="P236" s="41"/>
      <c r="T236" s="1"/>
      <c r="U236" s="1"/>
      <c r="V236" s="1"/>
      <c r="W236" s="1"/>
      <c r="X236" s="1"/>
      <c r="Y236" s="1"/>
      <c r="Z236" s="1"/>
      <c r="AA236" s="1"/>
      <c r="AB236" s="1"/>
      <c r="AC236" s="1"/>
      <c r="AD236" s="1"/>
      <c r="AE236" s="1"/>
      <c r="AF236" s="1"/>
    </row>
    <row r="237" spans="2:32" hidden="1" x14ac:dyDescent="0.25">
      <c r="B237" s="1"/>
      <c r="D237" s="1"/>
      <c r="E237" s="1"/>
      <c r="F237" s="1"/>
      <c r="H237" s="1"/>
      <c r="I237" s="1"/>
      <c r="K237" s="1"/>
      <c r="M237" s="1"/>
      <c r="N237" s="1"/>
      <c r="O237" s="41"/>
      <c r="P237" s="41"/>
      <c r="T237" s="1"/>
      <c r="U237" s="1"/>
      <c r="V237" s="1"/>
      <c r="W237" s="1"/>
      <c r="X237" s="1"/>
      <c r="Y237" s="1"/>
      <c r="Z237" s="1"/>
      <c r="AA237" s="1"/>
      <c r="AB237" s="1"/>
      <c r="AC237" s="1"/>
      <c r="AD237" s="1"/>
      <c r="AE237" s="1"/>
      <c r="AF237" s="1"/>
    </row>
    <row r="238" spans="2:32" hidden="1" x14ac:dyDescent="0.25">
      <c r="B238" s="1"/>
      <c r="D238" s="1"/>
      <c r="E238" s="1"/>
      <c r="F238" s="1"/>
      <c r="H238" s="1"/>
      <c r="I238" s="1"/>
      <c r="K238" s="1"/>
      <c r="M238" s="1"/>
      <c r="N238" s="1"/>
      <c r="O238" s="41"/>
      <c r="P238" s="41"/>
      <c r="T238" s="1"/>
      <c r="U238" s="1"/>
      <c r="V238" s="1"/>
      <c r="W238" s="1"/>
      <c r="X238" s="1"/>
      <c r="Y238" s="1"/>
      <c r="Z238" s="1"/>
      <c r="AA238" s="1"/>
      <c r="AB238" s="1"/>
      <c r="AC238" s="1"/>
      <c r="AD238" s="1"/>
      <c r="AE238" s="1"/>
      <c r="AF238" s="1"/>
    </row>
    <row r="239" spans="2:32" hidden="1" x14ac:dyDescent="0.25">
      <c r="B239" s="1"/>
      <c r="D239" s="1"/>
      <c r="E239" s="1"/>
      <c r="F239" s="1"/>
      <c r="H239" s="1"/>
      <c r="I239" s="1"/>
      <c r="K239" s="1"/>
      <c r="M239" s="1"/>
      <c r="N239" s="1"/>
      <c r="O239" s="41"/>
      <c r="P239" s="41"/>
      <c r="T239" s="1"/>
      <c r="U239" s="1"/>
      <c r="V239" s="1"/>
      <c r="W239" s="1"/>
      <c r="X239" s="1"/>
      <c r="Y239" s="1"/>
      <c r="Z239" s="1"/>
      <c r="AA239" s="1"/>
      <c r="AB239" s="1"/>
      <c r="AC239" s="1"/>
      <c r="AD239" s="1"/>
      <c r="AE239" s="1"/>
      <c r="AF239" s="1"/>
    </row>
    <row r="240" spans="2:32" hidden="1" x14ac:dyDescent="0.25">
      <c r="B240" s="1"/>
      <c r="D240" s="1"/>
      <c r="E240" s="1"/>
      <c r="F240" s="1"/>
      <c r="H240" s="1"/>
      <c r="I240" s="1"/>
      <c r="K240" s="1"/>
      <c r="M240" s="1"/>
      <c r="N240" s="1"/>
      <c r="O240" s="41"/>
      <c r="P240" s="41"/>
      <c r="T240" s="1"/>
      <c r="U240" s="1"/>
      <c r="V240" s="1"/>
      <c r="W240" s="1"/>
      <c r="X240" s="1"/>
      <c r="Y240" s="1"/>
      <c r="Z240" s="1"/>
      <c r="AA240" s="1"/>
      <c r="AB240" s="1"/>
      <c r="AC240" s="1"/>
      <c r="AD240" s="1"/>
      <c r="AE240" s="1"/>
      <c r="AF240" s="1"/>
    </row>
    <row r="241" spans="2:32" hidden="1" x14ac:dyDescent="0.25">
      <c r="B241" s="1"/>
      <c r="D241" s="1"/>
      <c r="E241" s="1"/>
      <c r="F241" s="1"/>
      <c r="H241" s="1"/>
      <c r="I241" s="1"/>
      <c r="K241" s="1"/>
      <c r="M241" s="1"/>
      <c r="N241" s="1"/>
      <c r="O241" s="41"/>
      <c r="P241" s="41"/>
      <c r="T241" s="1"/>
      <c r="U241" s="1"/>
      <c r="V241" s="1"/>
      <c r="W241" s="1"/>
      <c r="X241" s="1"/>
      <c r="Y241" s="1"/>
      <c r="Z241" s="1"/>
      <c r="AA241" s="1"/>
      <c r="AB241" s="1"/>
      <c r="AC241" s="1"/>
      <c r="AD241" s="1"/>
      <c r="AE241" s="1"/>
      <c r="AF241" s="1"/>
    </row>
    <row r="242" spans="2:32" hidden="1" x14ac:dyDescent="0.25">
      <c r="B242" s="1"/>
      <c r="D242" s="1"/>
      <c r="E242" s="1"/>
      <c r="F242" s="1"/>
      <c r="H242" s="1"/>
      <c r="I242" s="1"/>
      <c r="K242" s="1"/>
      <c r="M242" s="1"/>
      <c r="N242" s="1"/>
      <c r="O242" s="41"/>
      <c r="P242" s="41"/>
      <c r="T242" s="1"/>
      <c r="U242" s="1"/>
      <c r="V242" s="1"/>
      <c r="W242" s="1"/>
      <c r="X242" s="1"/>
      <c r="Y242" s="1"/>
      <c r="Z242" s="1"/>
      <c r="AA242" s="1"/>
      <c r="AB242" s="1"/>
      <c r="AC242" s="1"/>
      <c r="AD242" s="1"/>
      <c r="AE242" s="1"/>
      <c r="AF242" s="1"/>
    </row>
    <row r="243" spans="2:32" hidden="1" x14ac:dyDescent="0.25">
      <c r="B243" s="1"/>
      <c r="D243" s="1"/>
      <c r="E243" s="1"/>
      <c r="F243" s="1"/>
      <c r="H243" s="1"/>
      <c r="I243" s="1"/>
      <c r="K243" s="1"/>
      <c r="M243" s="1"/>
      <c r="N243" s="1"/>
      <c r="O243" s="41"/>
      <c r="P243" s="41"/>
      <c r="T243" s="1"/>
      <c r="U243" s="1"/>
      <c r="V243" s="1"/>
      <c r="W243" s="1"/>
      <c r="X243" s="1"/>
      <c r="Y243" s="1"/>
      <c r="Z243" s="1"/>
      <c r="AA243" s="1"/>
      <c r="AB243" s="1"/>
      <c r="AC243" s="1"/>
      <c r="AD243" s="1"/>
      <c r="AE243" s="1"/>
      <c r="AF243" s="1"/>
    </row>
    <row r="244" spans="2:32" hidden="1" x14ac:dyDescent="0.25">
      <c r="B244" s="1"/>
      <c r="D244" s="1"/>
      <c r="E244" s="1"/>
      <c r="F244" s="1"/>
      <c r="H244" s="1"/>
      <c r="I244" s="1"/>
      <c r="K244" s="1"/>
      <c r="M244" s="1"/>
      <c r="N244" s="1"/>
      <c r="O244" s="41"/>
      <c r="P244" s="41"/>
      <c r="T244" s="1"/>
      <c r="U244" s="1"/>
      <c r="V244" s="1"/>
      <c r="W244" s="1"/>
      <c r="X244" s="1"/>
      <c r="Y244" s="1"/>
      <c r="Z244" s="1"/>
      <c r="AA244" s="1"/>
      <c r="AB244" s="1"/>
      <c r="AC244" s="1"/>
      <c r="AD244" s="1"/>
      <c r="AE244" s="1"/>
      <c r="AF244" s="1"/>
    </row>
    <row r="245" spans="2:32" hidden="1" x14ac:dyDescent="0.25">
      <c r="B245" s="1"/>
      <c r="D245" s="1"/>
      <c r="E245" s="1"/>
      <c r="F245" s="1"/>
      <c r="H245" s="1"/>
      <c r="I245" s="1"/>
      <c r="K245" s="1"/>
      <c r="M245" s="1"/>
      <c r="N245" s="1"/>
      <c r="O245" s="41"/>
      <c r="P245" s="41"/>
      <c r="T245" s="1"/>
      <c r="U245" s="1"/>
      <c r="V245" s="1"/>
      <c r="W245" s="1"/>
      <c r="X245" s="1"/>
      <c r="Y245" s="1"/>
      <c r="Z245" s="1"/>
      <c r="AA245" s="1"/>
      <c r="AB245" s="1"/>
      <c r="AC245" s="1"/>
      <c r="AD245" s="1"/>
      <c r="AE245" s="1"/>
      <c r="AF245" s="1"/>
    </row>
    <row r="246" spans="2:32" hidden="1" x14ac:dyDescent="0.25">
      <c r="B246" s="1"/>
      <c r="D246" s="1"/>
      <c r="E246" s="1"/>
      <c r="F246" s="1"/>
      <c r="H246" s="1"/>
      <c r="I246" s="1"/>
      <c r="K246" s="1"/>
      <c r="M246" s="1"/>
      <c r="N246" s="1"/>
      <c r="O246" s="41"/>
      <c r="P246" s="41"/>
      <c r="T246" s="1"/>
      <c r="U246" s="1"/>
      <c r="V246" s="1"/>
      <c r="W246" s="1"/>
      <c r="X246" s="1"/>
      <c r="Y246" s="1"/>
      <c r="Z246" s="1"/>
      <c r="AA246" s="1"/>
      <c r="AB246" s="1"/>
      <c r="AC246" s="1"/>
      <c r="AD246" s="1"/>
      <c r="AE246" s="1"/>
      <c r="AF246" s="1"/>
    </row>
    <row r="247" spans="2:32" hidden="1" x14ac:dyDescent="0.25">
      <c r="B247" s="1"/>
      <c r="D247" s="1"/>
      <c r="E247" s="1"/>
      <c r="F247" s="1"/>
      <c r="H247" s="1"/>
      <c r="I247" s="1"/>
      <c r="K247" s="1"/>
      <c r="M247" s="1"/>
      <c r="N247" s="1"/>
      <c r="O247" s="41"/>
      <c r="P247" s="41"/>
      <c r="T247" s="1"/>
      <c r="U247" s="1"/>
      <c r="V247" s="1"/>
      <c r="W247" s="1"/>
      <c r="X247" s="1"/>
      <c r="Y247" s="1"/>
      <c r="Z247" s="1"/>
      <c r="AA247" s="1"/>
      <c r="AB247" s="1"/>
      <c r="AC247" s="1"/>
      <c r="AD247" s="1"/>
      <c r="AE247" s="1"/>
      <c r="AF247" s="1"/>
    </row>
    <row r="248" spans="2:32" hidden="1" x14ac:dyDescent="0.25">
      <c r="B248" s="1"/>
      <c r="D248" s="1"/>
      <c r="E248" s="1"/>
      <c r="F248" s="1"/>
      <c r="H248" s="1"/>
      <c r="I248" s="1"/>
      <c r="K248" s="1"/>
      <c r="M248" s="1"/>
      <c r="N248" s="1"/>
      <c r="O248" s="41"/>
      <c r="P248" s="41"/>
      <c r="T248" s="1"/>
      <c r="U248" s="1"/>
      <c r="V248" s="1"/>
      <c r="W248" s="1"/>
      <c r="X248" s="1"/>
      <c r="Y248" s="1"/>
      <c r="Z248" s="1"/>
      <c r="AA248" s="1"/>
      <c r="AB248" s="1"/>
      <c r="AC248" s="1"/>
      <c r="AD248" s="1"/>
      <c r="AE248" s="1"/>
      <c r="AF248" s="1"/>
    </row>
    <row r="249" spans="2:32" hidden="1" x14ac:dyDescent="0.25">
      <c r="B249" s="1"/>
      <c r="D249" s="1"/>
      <c r="E249" s="1"/>
      <c r="F249" s="1"/>
      <c r="H249" s="1"/>
      <c r="I249" s="1"/>
      <c r="K249" s="1"/>
      <c r="M249" s="1"/>
      <c r="N249" s="1"/>
      <c r="O249" s="41"/>
      <c r="P249" s="41"/>
      <c r="T249" s="1"/>
      <c r="U249" s="1"/>
      <c r="V249" s="1"/>
      <c r="W249" s="1"/>
      <c r="X249" s="1"/>
      <c r="Y249" s="1"/>
      <c r="Z249" s="1"/>
      <c r="AA249" s="1"/>
      <c r="AB249" s="1"/>
      <c r="AC249" s="1"/>
      <c r="AD249" s="1"/>
      <c r="AE249" s="1"/>
      <c r="AF249" s="1"/>
    </row>
    <row r="250" spans="2:32" hidden="1" x14ac:dyDescent="0.25">
      <c r="B250" s="1"/>
      <c r="D250" s="1"/>
      <c r="E250" s="1"/>
      <c r="F250" s="1"/>
      <c r="H250" s="1"/>
      <c r="I250" s="1"/>
      <c r="K250" s="1"/>
      <c r="M250" s="1"/>
      <c r="N250" s="1"/>
      <c r="O250" s="41"/>
      <c r="P250" s="41"/>
      <c r="T250" s="1"/>
      <c r="U250" s="1"/>
      <c r="V250" s="1"/>
      <c r="W250" s="1"/>
      <c r="X250" s="1"/>
      <c r="Y250" s="1"/>
      <c r="Z250" s="1"/>
      <c r="AA250" s="1"/>
      <c r="AB250" s="1"/>
      <c r="AC250" s="1"/>
      <c r="AD250" s="1"/>
      <c r="AE250" s="1"/>
      <c r="AF250" s="1"/>
    </row>
    <row r="251" spans="2:32" hidden="1" x14ac:dyDescent="0.25">
      <c r="B251" s="1"/>
      <c r="D251" s="1"/>
      <c r="E251" s="1"/>
      <c r="F251" s="1"/>
      <c r="H251" s="1"/>
      <c r="I251" s="1"/>
      <c r="K251" s="1"/>
      <c r="M251" s="1"/>
      <c r="N251" s="1"/>
      <c r="O251" s="41"/>
      <c r="P251" s="41"/>
      <c r="T251" s="1"/>
      <c r="U251" s="1"/>
      <c r="V251" s="1"/>
      <c r="W251" s="1"/>
      <c r="X251" s="1"/>
      <c r="Y251" s="1"/>
      <c r="Z251" s="1"/>
      <c r="AA251" s="1"/>
      <c r="AB251" s="1"/>
      <c r="AC251" s="1"/>
      <c r="AD251" s="1"/>
      <c r="AE251" s="1"/>
      <c r="AF251" s="1"/>
    </row>
    <row r="252" spans="2:32" hidden="1" x14ac:dyDescent="0.25">
      <c r="B252" s="1"/>
      <c r="D252" s="1"/>
      <c r="E252" s="1"/>
      <c r="F252" s="1"/>
      <c r="H252" s="1"/>
      <c r="I252" s="1"/>
      <c r="K252" s="1"/>
      <c r="M252" s="1"/>
      <c r="N252" s="1"/>
      <c r="O252" s="41"/>
      <c r="P252" s="41"/>
      <c r="T252" s="1"/>
      <c r="U252" s="1"/>
      <c r="V252" s="1"/>
      <c r="W252" s="1"/>
      <c r="X252" s="1"/>
      <c r="Y252" s="1"/>
      <c r="Z252" s="1"/>
      <c r="AA252" s="1"/>
      <c r="AB252" s="1"/>
      <c r="AC252" s="1"/>
      <c r="AD252" s="1"/>
      <c r="AE252" s="1"/>
      <c r="AF252" s="1"/>
    </row>
    <row r="253" spans="2:32" hidden="1" x14ac:dyDescent="0.25">
      <c r="B253" s="1"/>
      <c r="D253" s="1"/>
      <c r="E253" s="1"/>
      <c r="F253" s="1"/>
      <c r="H253" s="1"/>
      <c r="I253" s="1"/>
      <c r="K253" s="1"/>
      <c r="M253" s="1"/>
      <c r="N253" s="1"/>
      <c r="O253" s="41"/>
      <c r="P253" s="41"/>
      <c r="T253" s="1"/>
      <c r="U253" s="1"/>
      <c r="V253" s="1"/>
      <c r="W253" s="1"/>
      <c r="X253" s="1"/>
      <c r="Y253" s="1"/>
      <c r="Z253" s="1"/>
      <c r="AA253" s="1"/>
      <c r="AB253" s="1"/>
      <c r="AC253" s="1"/>
      <c r="AD253" s="1"/>
      <c r="AE253" s="1"/>
      <c r="AF253" s="1"/>
    </row>
    <row r="254" spans="2:32" hidden="1" x14ac:dyDescent="0.25">
      <c r="B254" s="1"/>
      <c r="D254" s="1"/>
      <c r="E254" s="1"/>
      <c r="F254" s="1"/>
      <c r="H254" s="1"/>
      <c r="I254" s="1"/>
      <c r="K254" s="1"/>
      <c r="M254" s="1"/>
      <c r="N254" s="1"/>
      <c r="O254" s="41"/>
      <c r="P254" s="41"/>
      <c r="T254" s="1"/>
      <c r="U254" s="1"/>
      <c r="V254" s="1"/>
      <c r="W254" s="1"/>
      <c r="X254" s="1"/>
      <c r="Y254" s="1"/>
      <c r="Z254" s="1"/>
      <c r="AA254" s="1"/>
      <c r="AB254" s="1"/>
      <c r="AC254" s="1"/>
      <c r="AD254" s="1"/>
      <c r="AE254" s="1"/>
      <c r="AF254" s="1"/>
    </row>
    <row r="255" spans="2:32" hidden="1" x14ac:dyDescent="0.25">
      <c r="B255" s="1"/>
      <c r="D255" s="1"/>
      <c r="E255" s="1"/>
      <c r="F255" s="1"/>
      <c r="H255" s="1"/>
      <c r="I255" s="1"/>
      <c r="K255" s="1"/>
      <c r="M255" s="1"/>
      <c r="N255" s="1"/>
      <c r="O255" s="41"/>
      <c r="P255" s="41"/>
      <c r="T255" s="1"/>
      <c r="U255" s="1"/>
      <c r="V255" s="1"/>
      <c r="W255" s="1"/>
      <c r="X255" s="1"/>
      <c r="Y255" s="1"/>
      <c r="Z255" s="1"/>
      <c r="AA255" s="1"/>
      <c r="AB255" s="1"/>
      <c r="AC255" s="1"/>
      <c r="AD255" s="1"/>
      <c r="AE255" s="1"/>
      <c r="AF255" s="1"/>
    </row>
    <row r="256" spans="2:32" hidden="1" x14ac:dyDescent="0.25">
      <c r="B256" s="1"/>
      <c r="D256" s="1"/>
      <c r="E256" s="1"/>
      <c r="F256" s="1"/>
      <c r="H256" s="1"/>
      <c r="I256" s="1"/>
      <c r="K256" s="1"/>
      <c r="M256" s="1"/>
      <c r="N256" s="1"/>
      <c r="O256" s="41"/>
      <c r="P256" s="41"/>
      <c r="T256" s="1"/>
      <c r="U256" s="1"/>
      <c r="V256" s="1"/>
      <c r="W256" s="1"/>
      <c r="X256" s="1"/>
      <c r="Y256" s="1"/>
      <c r="Z256" s="1"/>
      <c r="AA256" s="1"/>
      <c r="AB256" s="1"/>
      <c r="AC256" s="1"/>
      <c r="AD256" s="1"/>
      <c r="AE256" s="1"/>
      <c r="AF256" s="1"/>
    </row>
    <row r="257" spans="2:32" hidden="1" x14ac:dyDescent="0.25">
      <c r="B257" s="1"/>
      <c r="D257" s="1"/>
      <c r="E257" s="1"/>
      <c r="F257" s="1"/>
      <c r="H257" s="1"/>
      <c r="I257" s="1"/>
      <c r="K257" s="1"/>
      <c r="M257" s="1"/>
      <c r="N257" s="1"/>
      <c r="O257" s="41"/>
      <c r="P257" s="41"/>
      <c r="T257" s="1"/>
      <c r="U257" s="1"/>
      <c r="V257" s="1"/>
      <c r="W257" s="1"/>
      <c r="X257" s="1"/>
      <c r="Y257" s="1"/>
      <c r="Z257" s="1"/>
      <c r="AA257" s="1"/>
      <c r="AB257" s="1"/>
      <c r="AC257" s="1"/>
      <c r="AD257" s="1"/>
      <c r="AE257" s="1"/>
      <c r="AF257" s="1"/>
    </row>
    <row r="258" spans="2:32" hidden="1" x14ac:dyDescent="0.25">
      <c r="B258" s="1"/>
      <c r="D258" s="1"/>
      <c r="E258" s="1"/>
      <c r="F258" s="1"/>
      <c r="H258" s="1"/>
      <c r="I258" s="1"/>
      <c r="K258" s="1"/>
      <c r="M258" s="1"/>
      <c r="N258" s="1"/>
      <c r="O258" s="41"/>
      <c r="P258" s="41"/>
      <c r="T258" s="1"/>
      <c r="U258" s="1"/>
      <c r="V258" s="1"/>
      <c r="W258" s="1"/>
      <c r="X258" s="1"/>
      <c r="Y258" s="1"/>
      <c r="Z258" s="1"/>
      <c r="AA258" s="1"/>
      <c r="AB258" s="1"/>
      <c r="AC258" s="1"/>
      <c r="AD258" s="1"/>
      <c r="AE258" s="1"/>
      <c r="AF258" s="1"/>
    </row>
    <row r="259" spans="2:32" hidden="1" x14ac:dyDescent="0.25">
      <c r="B259" s="1"/>
      <c r="D259" s="1"/>
      <c r="E259" s="1"/>
      <c r="F259" s="1"/>
      <c r="H259" s="1"/>
      <c r="I259" s="1"/>
      <c r="K259" s="1"/>
      <c r="M259" s="1"/>
      <c r="N259" s="1"/>
      <c r="O259" s="41"/>
      <c r="P259" s="41"/>
      <c r="T259" s="1"/>
      <c r="U259" s="1"/>
      <c r="V259" s="1"/>
      <c r="W259" s="1"/>
      <c r="X259" s="1"/>
      <c r="Y259" s="1"/>
      <c r="Z259" s="1"/>
      <c r="AA259" s="1"/>
      <c r="AB259" s="1"/>
      <c r="AC259" s="1"/>
      <c r="AD259" s="1"/>
      <c r="AE259" s="1"/>
      <c r="AF259" s="1"/>
    </row>
    <row r="260" spans="2:32" hidden="1" x14ac:dyDescent="0.25">
      <c r="B260" s="1"/>
      <c r="D260" s="1"/>
      <c r="E260" s="1"/>
      <c r="F260" s="1"/>
      <c r="H260" s="1"/>
      <c r="I260" s="1"/>
      <c r="K260" s="1"/>
      <c r="M260" s="1"/>
      <c r="N260" s="1"/>
      <c r="O260" s="41"/>
      <c r="P260" s="41"/>
      <c r="T260" s="1"/>
      <c r="U260" s="1"/>
      <c r="V260" s="1"/>
      <c r="W260" s="1"/>
      <c r="X260" s="1"/>
      <c r="Y260" s="1"/>
      <c r="Z260" s="1"/>
      <c r="AA260" s="1"/>
      <c r="AB260" s="1"/>
      <c r="AC260" s="1"/>
      <c r="AD260" s="1"/>
      <c r="AE260" s="1"/>
      <c r="AF260" s="1"/>
    </row>
    <row r="261" spans="2:32" hidden="1" x14ac:dyDescent="0.25">
      <c r="B261" s="1"/>
      <c r="D261" s="1"/>
      <c r="E261" s="1"/>
      <c r="F261" s="1"/>
      <c r="H261" s="1"/>
      <c r="I261" s="1"/>
      <c r="K261" s="1"/>
      <c r="M261" s="1"/>
      <c r="N261" s="1"/>
      <c r="O261" s="41"/>
      <c r="P261" s="41"/>
      <c r="T261" s="1"/>
      <c r="U261" s="1"/>
      <c r="V261" s="1"/>
      <c r="W261" s="1"/>
      <c r="X261" s="1"/>
      <c r="Y261" s="1"/>
      <c r="Z261" s="1"/>
      <c r="AA261" s="1"/>
      <c r="AB261" s="1"/>
      <c r="AC261" s="1"/>
      <c r="AD261" s="1"/>
      <c r="AE261" s="1"/>
      <c r="AF261" s="1"/>
    </row>
    <row r="262" spans="2:32" hidden="1" x14ac:dyDescent="0.25">
      <c r="B262" s="1"/>
      <c r="D262" s="1"/>
      <c r="E262" s="1"/>
      <c r="F262" s="1"/>
      <c r="H262" s="1"/>
      <c r="I262" s="1"/>
      <c r="K262" s="1"/>
      <c r="M262" s="1"/>
      <c r="N262" s="1"/>
      <c r="O262" s="41"/>
      <c r="P262" s="41"/>
      <c r="T262" s="1"/>
      <c r="U262" s="1"/>
      <c r="V262" s="1"/>
      <c r="W262" s="1"/>
      <c r="X262" s="1"/>
      <c r="Y262" s="1"/>
      <c r="Z262" s="1"/>
      <c r="AA262" s="1"/>
      <c r="AB262" s="1"/>
      <c r="AC262" s="1"/>
      <c r="AD262" s="1"/>
      <c r="AE262" s="1"/>
      <c r="AF262" s="1"/>
    </row>
    <row r="263" spans="2:32" hidden="1" x14ac:dyDescent="0.25">
      <c r="B263" s="1"/>
      <c r="D263" s="1"/>
      <c r="E263" s="1"/>
      <c r="F263" s="1"/>
      <c r="H263" s="1"/>
      <c r="I263" s="1"/>
      <c r="K263" s="1"/>
      <c r="M263" s="1"/>
      <c r="N263" s="1"/>
      <c r="O263" s="41"/>
      <c r="P263" s="41"/>
      <c r="T263" s="1"/>
      <c r="U263" s="1"/>
      <c r="V263" s="1"/>
      <c r="W263" s="1"/>
      <c r="X263" s="1"/>
      <c r="Y263" s="1"/>
      <c r="Z263" s="1"/>
      <c r="AA263" s="1"/>
      <c r="AB263" s="1"/>
      <c r="AC263" s="1"/>
      <c r="AD263" s="1"/>
      <c r="AE263" s="1"/>
      <c r="AF263" s="1"/>
    </row>
    <row r="264" spans="2:32" hidden="1" x14ac:dyDescent="0.25">
      <c r="B264" s="1"/>
      <c r="D264" s="1"/>
      <c r="E264" s="1"/>
      <c r="F264" s="1"/>
      <c r="H264" s="1"/>
      <c r="I264" s="1"/>
      <c r="K264" s="1"/>
      <c r="M264" s="1"/>
      <c r="N264" s="1"/>
      <c r="O264" s="41"/>
      <c r="P264" s="41"/>
      <c r="T264" s="1"/>
      <c r="U264" s="1"/>
      <c r="V264" s="1"/>
      <c r="W264" s="1"/>
      <c r="X264" s="1"/>
      <c r="Y264" s="1"/>
      <c r="Z264" s="1"/>
      <c r="AA264" s="1"/>
      <c r="AB264" s="1"/>
      <c r="AC264" s="1"/>
      <c r="AD264" s="1"/>
      <c r="AE264" s="1"/>
      <c r="AF264" s="1"/>
    </row>
    <row r="265" spans="2:32" hidden="1" x14ac:dyDescent="0.25">
      <c r="B265" s="1"/>
      <c r="D265" s="1"/>
      <c r="E265" s="1"/>
      <c r="F265" s="1"/>
      <c r="H265" s="1"/>
      <c r="I265" s="1"/>
      <c r="K265" s="1"/>
      <c r="M265" s="1"/>
      <c r="N265" s="1"/>
      <c r="O265" s="41"/>
      <c r="P265" s="41"/>
      <c r="T265" s="1"/>
      <c r="U265" s="1"/>
      <c r="V265" s="1"/>
      <c r="W265" s="1"/>
      <c r="X265" s="1"/>
      <c r="Y265" s="1"/>
      <c r="Z265" s="1"/>
      <c r="AA265" s="1"/>
      <c r="AB265" s="1"/>
      <c r="AC265" s="1"/>
      <c r="AD265" s="1"/>
      <c r="AE265" s="1"/>
      <c r="AF265" s="1"/>
    </row>
    <row r="266" spans="2:32" hidden="1" x14ac:dyDescent="0.25">
      <c r="B266" s="1"/>
      <c r="D266" s="1"/>
      <c r="E266" s="1"/>
      <c r="F266" s="1"/>
      <c r="H266" s="1"/>
      <c r="I266" s="1"/>
      <c r="K266" s="1"/>
      <c r="M266" s="1"/>
      <c r="N266" s="1"/>
      <c r="O266" s="41"/>
      <c r="P266" s="41"/>
      <c r="T266" s="1"/>
      <c r="U266" s="1"/>
      <c r="V266" s="1"/>
      <c r="W266" s="1"/>
      <c r="X266" s="1"/>
      <c r="Y266" s="1"/>
      <c r="Z266" s="1"/>
      <c r="AA266" s="1"/>
      <c r="AB266" s="1"/>
      <c r="AC266" s="1"/>
      <c r="AD266" s="1"/>
      <c r="AE266" s="1"/>
      <c r="AF266" s="1"/>
    </row>
    <row r="267" spans="2:32" hidden="1" x14ac:dyDescent="0.25">
      <c r="B267" s="1"/>
      <c r="D267" s="1"/>
      <c r="E267" s="1"/>
      <c r="F267" s="1"/>
      <c r="H267" s="1"/>
      <c r="I267" s="1"/>
      <c r="K267" s="1"/>
      <c r="M267" s="1"/>
      <c r="N267" s="1"/>
      <c r="O267" s="41"/>
      <c r="P267" s="41"/>
      <c r="T267" s="1"/>
      <c r="U267" s="1"/>
      <c r="V267" s="1"/>
      <c r="W267" s="1"/>
      <c r="X267" s="1"/>
      <c r="Y267" s="1"/>
      <c r="Z267" s="1"/>
      <c r="AA267" s="1"/>
      <c r="AB267" s="1"/>
      <c r="AC267" s="1"/>
      <c r="AD267" s="1"/>
      <c r="AE267" s="1"/>
      <c r="AF267" s="1"/>
    </row>
    <row r="268" spans="2:32" hidden="1" x14ac:dyDescent="0.25">
      <c r="B268" s="1"/>
      <c r="D268" s="1"/>
      <c r="E268" s="1"/>
      <c r="F268" s="1"/>
      <c r="H268" s="1"/>
      <c r="I268" s="1"/>
      <c r="K268" s="1"/>
      <c r="M268" s="1"/>
      <c r="N268" s="1"/>
      <c r="O268" s="41"/>
      <c r="P268" s="41"/>
      <c r="T268" s="1"/>
      <c r="U268" s="1"/>
      <c r="V268" s="1"/>
      <c r="W268" s="1"/>
      <c r="X268" s="1"/>
      <c r="Y268" s="1"/>
      <c r="Z268" s="1"/>
      <c r="AA268" s="1"/>
      <c r="AB268" s="1"/>
      <c r="AC268" s="1"/>
      <c r="AD268" s="1"/>
      <c r="AE268" s="1"/>
      <c r="AF268" s="1"/>
    </row>
    <row r="269" spans="2:32" hidden="1" x14ac:dyDescent="0.25">
      <c r="B269" s="1"/>
      <c r="D269" s="1"/>
      <c r="E269" s="1"/>
      <c r="F269" s="1"/>
      <c r="H269" s="1"/>
      <c r="I269" s="1"/>
      <c r="K269" s="1"/>
      <c r="M269" s="1"/>
      <c r="N269" s="1"/>
      <c r="O269" s="41"/>
      <c r="P269" s="41"/>
      <c r="T269" s="1"/>
      <c r="U269" s="1"/>
      <c r="V269" s="1"/>
      <c r="W269" s="1"/>
      <c r="X269" s="1"/>
      <c r="Y269" s="1"/>
      <c r="Z269" s="1"/>
      <c r="AA269" s="1"/>
      <c r="AB269" s="1"/>
      <c r="AC269" s="1"/>
      <c r="AD269" s="1"/>
      <c r="AE269" s="1"/>
      <c r="AF269" s="1"/>
    </row>
    <row r="270" spans="2:32" hidden="1" x14ac:dyDescent="0.25">
      <c r="B270" s="1"/>
      <c r="D270" s="1"/>
      <c r="E270" s="1"/>
      <c r="F270" s="1"/>
      <c r="H270" s="1"/>
      <c r="I270" s="1"/>
      <c r="K270" s="1"/>
      <c r="M270" s="1"/>
      <c r="N270" s="1"/>
      <c r="O270" s="41"/>
      <c r="P270" s="41"/>
      <c r="T270" s="1"/>
      <c r="U270" s="1"/>
      <c r="V270" s="1"/>
      <c r="W270" s="1"/>
      <c r="X270" s="1"/>
      <c r="Y270" s="1"/>
      <c r="Z270" s="1"/>
      <c r="AA270" s="1"/>
      <c r="AB270" s="1"/>
      <c r="AC270" s="1"/>
      <c r="AD270" s="1"/>
      <c r="AE270" s="1"/>
      <c r="AF270" s="1"/>
    </row>
    <row r="271" spans="2:32" hidden="1" x14ac:dyDescent="0.25">
      <c r="B271" s="1"/>
      <c r="D271" s="1"/>
      <c r="E271" s="1"/>
      <c r="F271" s="1"/>
      <c r="H271" s="1"/>
      <c r="I271" s="1"/>
      <c r="K271" s="1"/>
      <c r="M271" s="1"/>
      <c r="N271" s="1"/>
      <c r="O271" s="41"/>
      <c r="P271" s="41"/>
      <c r="T271" s="1"/>
      <c r="U271" s="1"/>
      <c r="V271" s="1"/>
      <c r="W271" s="1"/>
      <c r="X271" s="1"/>
      <c r="Y271" s="1"/>
      <c r="Z271" s="1"/>
      <c r="AA271" s="1"/>
      <c r="AB271" s="1"/>
      <c r="AC271" s="1"/>
      <c r="AD271" s="1"/>
      <c r="AE271" s="1"/>
      <c r="AF271" s="1"/>
    </row>
    <row r="272" spans="2:32" hidden="1" x14ac:dyDescent="0.25">
      <c r="B272" s="1"/>
      <c r="D272" s="1"/>
      <c r="E272" s="1"/>
      <c r="F272" s="1"/>
      <c r="H272" s="1"/>
      <c r="I272" s="1"/>
      <c r="K272" s="1"/>
      <c r="M272" s="1"/>
      <c r="N272" s="1"/>
      <c r="O272" s="41"/>
      <c r="P272" s="41"/>
      <c r="T272" s="1"/>
      <c r="U272" s="1"/>
      <c r="V272" s="1"/>
      <c r="W272" s="1"/>
      <c r="X272" s="1"/>
      <c r="Y272" s="1"/>
      <c r="Z272" s="1"/>
      <c r="AA272" s="1"/>
      <c r="AB272" s="1"/>
      <c r="AC272" s="1"/>
      <c r="AD272" s="1"/>
      <c r="AE272" s="1"/>
      <c r="AF272" s="1"/>
    </row>
    <row r="273" spans="2:32" hidden="1" x14ac:dyDescent="0.25">
      <c r="B273" s="1"/>
      <c r="D273" s="1"/>
      <c r="E273" s="1"/>
      <c r="F273" s="1"/>
      <c r="H273" s="1"/>
      <c r="I273" s="1"/>
      <c r="K273" s="1"/>
      <c r="M273" s="1"/>
      <c r="N273" s="1"/>
      <c r="O273" s="41"/>
      <c r="P273" s="41"/>
      <c r="T273" s="1"/>
      <c r="U273" s="1"/>
      <c r="V273" s="1"/>
      <c r="W273" s="1"/>
      <c r="X273" s="1"/>
      <c r="Y273" s="1"/>
      <c r="Z273" s="1"/>
      <c r="AA273" s="1"/>
      <c r="AB273" s="1"/>
      <c r="AC273" s="1"/>
      <c r="AD273" s="1"/>
      <c r="AE273" s="1"/>
      <c r="AF273" s="1"/>
    </row>
    <row r="274" spans="2:32" hidden="1" x14ac:dyDescent="0.25">
      <c r="B274" s="1"/>
      <c r="D274" s="1"/>
      <c r="E274" s="1"/>
      <c r="F274" s="1"/>
      <c r="H274" s="1"/>
      <c r="I274" s="1"/>
      <c r="K274" s="1"/>
      <c r="M274" s="1"/>
      <c r="N274" s="1"/>
      <c r="O274" s="41"/>
      <c r="P274" s="41"/>
      <c r="T274" s="1"/>
      <c r="U274" s="1"/>
      <c r="V274" s="1"/>
      <c r="W274" s="1"/>
      <c r="X274" s="1"/>
      <c r="Y274" s="1"/>
      <c r="Z274" s="1"/>
      <c r="AA274" s="1"/>
      <c r="AB274" s="1"/>
      <c r="AC274" s="1"/>
      <c r="AD274" s="1"/>
      <c r="AE274" s="1"/>
      <c r="AF274" s="1"/>
    </row>
    <row r="275" spans="2:32" hidden="1" x14ac:dyDescent="0.25">
      <c r="B275" s="1"/>
      <c r="D275" s="1"/>
      <c r="E275" s="1"/>
      <c r="F275" s="1"/>
      <c r="H275" s="1"/>
      <c r="I275" s="1"/>
      <c r="K275" s="1"/>
      <c r="M275" s="1"/>
      <c r="N275" s="1"/>
      <c r="O275" s="41"/>
      <c r="P275" s="41"/>
      <c r="T275" s="1"/>
      <c r="U275" s="1"/>
      <c r="V275" s="1"/>
      <c r="W275" s="1"/>
      <c r="X275" s="1"/>
      <c r="Y275" s="1"/>
      <c r="Z275" s="1"/>
      <c r="AA275" s="1"/>
      <c r="AB275" s="1"/>
      <c r="AC275" s="1"/>
      <c r="AD275" s="1"/>
      <c r="AE275" s="1"/>
      <c r="AF275" s="1"/>
    </row>
    <row r="276" spans="2:32" hidden="1" x14ac:dyDescent="0.25">
      <c r="B276" s="1"/>
      <c r="D276" s="1"/>
      <c r="E276" s="1"/>
      <c r="F276" s="1"/>
      <c r="H276" s="1"/>
      <c r="I276" s="1"/>
      <c r="K276" s="1"/>
      <c r="M276" s="1"/>
      <c r="N276" s="1"/>
      <c r="O276" s="41"/>
      <c r="P276" s="41"/>
      <c r="T276" s="1"/>
      <c r="U276" s="1"/>
      <c r="V276" s="1"/>
      <c r="W276" s="1"/>
      <c r="X276" s="1"/>
      <c r="Y276" s="1"/>
      <c r="Z276" s="1"/>
      <c r="AA276" s="1"/>
      <c r="AB276" s="1"/>
      <c r="AC276" s="1"/>
      <c r="AD276" s="1"/>
      <c r="AE276" s="1"/>
      <c r="AF276" s="1"/>
    </row>
    <row r="277" spans="2:32" hidden="1" x14ac:dyDescent="0.25">
      <c r="B277" s="1"/>
      <c r="D277" s="1"/>
      <c r="E277" s="1"/>
      <c r="F277" s="1"/>
      <c r="H277" s="1"/>
      <c r="I277" s="1"/>
      <c r="K277" s="1"/>
      <c r="M277" s="1"/>
      <c r="N277" s="1"/>
      <c r="O277" s="41"/>
      <c r="P277" s="41"/>
      <c r="T277" s="1"/>
      <c r="U277" s="1"/>
      <c r="V277" s="1"/>
      <c r="W277" s="1"/>
      <c r="X277" s="1"/>
      <c r="Y277" s="1"/>
      <c r="Z277" s="1"/>
      <c r="AA277" s="1"/>
      <c r="AB277" s="1"/>
      <c r="AC277" s="1"/>
      <c r="AD277" s="1"/>
      <c r="AE277" s="1"/>
      <c r="AF277" s="1"/>
    </row>
    <row r="278" spans="2:32" hidden="1" x14ac:dyDescent="0.25">
      <c r="B278" s="1"/>
      <c r="D278" s="1"/>
      <c r="E278" s="1"/>
      <c r="F278" s="1"/>
      <c r="H278" s="1"/>
      <c r="I278" s="1"/>
      <c r="K278" s="1"/>
      <c r="M278" s="1"/>
      <c r="N278" s="1"/>
      <c r="O278" s="41"/>
      <c r="P278" s="41"/>
      <c r="T278" s="1"/>
      <c r="U278" s="1"/>
      <c r="V278" s="1"/>
      <c r="W278" s="1"/>
      <c r="X278" s="1"/>
      <c r="Y278" s="1"/>
      <c r="Z278" s="1"/>
      <c r="AA278" s="1"/>
      <c r="AB278" s="1"/>
      <c r="AC278" s="1"/>
      <c r="AD278" s="1"/>
      <c r="AE278" s="1"/>
      <c r="AF278" s="1"/>
    </row>
    <row r="279" spans="2:32" hidden="1" x14ac:dyDescent="0.25">
      <c r="B279" s="1"/>
      <c r="D279" s="1"/>
      <c r="E279" s="1"/>
      <c r="F279" s="1"/>
      <c r="H279" s="1"/>
      <c r="I279" s="1"/>
      <c r="K279" s="1"/>
      <c r="M279" s="1"/>
      <c r="N279" s="1"/>
      <c r="O279" s="41"/>
      <c r="P279" s="41"/>
      <c r="T279" s="1"/>
      <c r="U279" s="1"/>
      <c r="V279" s="1"/>
      <c r="W279" s="1"/>
      <c r="X279" s="1"/>
      <c r="Y279" s="1"/>
      <c r="Z279" s="1"/>
      <c r="AA279" s="1"/>
      <c r="AB279" s="1"/>
      <c r="AC279" s="1"/>
      <c r="AD279" s="1"/>
      <c r="AE279" s="1"/>
      <c r="AF279" s="1"/>
    </row>
    <row r="280" spans="2:32" hidden="1" x14ac:dyDescent="0.25">
      <c r="B280" s="1"/>
      <c r="D280" s="1"/>
      <c r="E280" s="1"/>
      <c r="F280" s="1"/>
      <c r="H280" s="1"/>
      <c r="I280" s="1"/>
      <c r="K280" s="1"/>
      <c r="M280" s="1"/>
      <c r="N280" s="1"/>
      <c r="O280" s="41"/>
      <c r="P280" s="41"/>
      <c r="T280" s="1"/>
      <c r="U280" s="1"/>
      <c r="V280" s="1"/>
      <c r="W280" s="1"/>
      <c r="X280" s="1"/>
      <c r="Y280" s="1"/>
      <c r="Z280" s="1"/>
      <c r="AA280" s="1"/>
      <c r="AB280" s="1"/>
      <c r="AC280" s="1"/>
      <c r="AD280" s="1"/>
      <c r="AE280" s="1"/>
      <c r="AF280" s="1"/>
    </row>
    <row r="281" spans="2:32" hidden="1" x14ac:dyDescent="0.25">
      <c r="B281" s="1"/>
      <c r="D281" s="1"/>
      <c r="E281" s="1"/>
      <c r="F281" s="1"/>
      <c r="H281" s="1"/>
      <c r="I281" s="1"/>
      <c r="K281" s="1"/>
      <c r="M281" s="1"/>
      <c r="N281" s="1"/>
      <c r="O281" s="41"/>
      <c r="P281" s="41"/>
      <c r="T281" s="1"/>
      <c r="U281" s="1"/>
      <c r="V281" s="1"/>
      <c r="W281" s="1"/>
      <c r="X281" s="1"/>
      <c r="Y281" s="1"/>
      <c r="Z281" s="1"/>
      <c r="AA281" s="1"/>
      <c r="AB281" s="1"/>
      <c r="AC281" s="1"/>
      <c r="AD281" s="1"/>
      <c r="AE281" s="1"/>
      <c r="AF281" s="1"/>
    </row>
    <row r="282" spans="2:32" hidden="1" x14ac:dyDescent="0.25">
      <c r="B282" s="1"/>
      <c r="D282" s="1"/>
      <c r="E282" s="1"/>
      <c r="F282" s="1"/>
      <c r="H282" s="1"/>
      <c r="I282" s="1"/>
      <c r="K282" s="1"/>
      <c r="M282" s="1"/>
      <c r="N282" s="1"/>
      <c r="O282" s="41"/>
      <c r="P282" s="41"/>
      <c r="T282" s="1"/>
      <c r="U282" s="1"/>
      <c r="V282" s="1"/>
      <c r="W282" s="1"/>
      <c r="X282" s="1"/>
      <c r="Y282" s="1"/>
      <c r="Z282" s="1"/>
      <c r="AA282" s="1"/>
      <c r="AB282" s="1"/>
      <c r="AC282" s="1"/>
      <c r="AD282" s="1"/>
      <c r="AE282" s="1"/>
      <c r="AF282" s="1"/>
    </row>
    <row r="283" spans="2:32" hidden="1" x14ac:dyDescent="0.25">
      <c r="B283" s="1"/>
      <c r="D283" s="1"/>
      <c r="E283" s="1"/>
      <c r="F283" s="1"/>
      <c r="H283" s="1"/>
      <c r="I283" s="1"/>
      <c r="K283" s="1"/>
      <c r="M283" s="1"/>
      <c r="N283" s="1"/>
      <c r="O283" s="41"/>
      <c r="P283" s="41"/>
      <c r="T283" s="1"/>
      <c r="U283" s="1"/>
      <c r="V283" s="1"/>
      <c r="W283" s="1"/>
      <c r="X283" s="1"/>
      <c r="Y283" s="1"/>
      <c r="Z283" s="1"/>
      <c r="AA283" s="1"/>
      <c r="AB283" s="1"/>
      <c r="AC283" s="1"/>
      <c r="AD283" s="1"/>
      <c r="AE283" s="1"/>
      <c r="AF283" s="1"/>
    </row>
    <row r="284" spans="2:32" hidden="1" x14ac:dyDescent="0.25">
      <c r="B284" s="1"/>
      <c r="D284" s="1"/>
      <c r="E284" s="1"/>
      <c r="F284" s="1"/>
      <c r="H284" s="1"/>
      <c r="I284" s="1"/>
      <c r="K284" s="1"/>
      <c r="M284" s="1"/>
      <c r="N284" s="1"/>
      <c r="O284" s="41"/>
      <c r="P284" s="41"/>
      <c r="T284" s="1"/>
      <c r="U284" s="1"/>
      <c r="V284" s="1"/>
      <c r="W284" s="1"/>
      <c r="X284" s="1"/>
      <c r="Y284" s="1"/>
      <c r="Z284" s="1"/>
      <c r="AA284" s="1"/>
      <c r="AB284" s="1"/>
      <c r="AC284" s="1"/>
      <c r="AD284" s="1"/>
      <c r="AE284" s="1"/>
      <c r="AF284" s="1"/>
    </row>
    <row r="285" spans="2:32" hidden="1" x14ac:dyDescent="0.25">
      <c r="B285" s="1"/>
      <c r="D285" s="1"/>
      <c r="E285" s="1"/>
      <c r="F285" s="1"/>
      <c r="H285" s="1"/>
      <c r="I285" s="1"/>
      <c r="K285" s="1"/>
      <c r="M285" s="1"/>
      <c r="N285" s="1"/>
      <c r="O285" s="41"/>
      <c r="P285" s="41"/>
      <c r="T285" s="1"/>
      <c r="U285" s="1"/>
      <c r="V285" s="1"/>
      <c r="W285" s="1"/>
      <c r="X285" s="1"/>
      <c r="Y285" s="1"/>
      <c r="Z285" s="1"/>
      <c r="AA285" s="1"/>
      <c r="AB285" s="1"/>
      <c r="AC285" s="1"/>
      <c r="AD285" s="1"/>
      <c r="AE285" s="1"/>
      <c r="AF285" s="1"/>
    </row>
    <row r="286" spans="2:32" hidden="1" x14ac:dyDescent="0.25">
      <c r="B286" s="1"/>
      <c r="D286" s="1"/>
      <c r="E286" s="1"/>
      <c r="F286" s="1"/>
      <c r="H286" s="1"/>
      <c r="I286" s="1"/>
      <c r="K286" s="1"/>
      <c r="M286" s="1"/>
      <c r="N286" s="1"/>
      <c r="O286" s="41"/>
      <c r="P286" s="41"/>
      <c r="T286" s="1"/>
      <c r="U286" s="1"/>
      <c r="V286" s="1"/>
      <c r="W286" s="1"/>
      <c r="X286" s="1"/>
      <c r="Y286" s="1"/>
      <c r="Z286" s="1"/>
      <c r="AA286" s="1"/>
      <c r="AB286" s="1"/>
      <c r="AC286" s="1"/>
      <c r="AD286" s="1"/>
      <c r="AE286" s="1"/>
      <c r="AF286" s="1"/>
    </row>
    <row r="287" spans="2:32" hidden="1" x14ac:dyDescent="0.25">
      <c r="B287" s="1"/>
      <c r="D287" s="1"/>
      <c r="E287" s="1"/>
      <c r="F287" s="1"/>
      <c r="H287" s="1"/>
      <c r="I287" s="1"/>
      <c r="K287" s="1"/>
      <c r="M287" s="1"/>
      <c r="N287" s="1"/>
      <c r="O287" s="41"/>
      <c r="P287" s="41"/>
      <c r="T287" s="1"/>
      <c r="U287" s="1"/>
      <c r="V287" s="1"/>
      <c r="W287" s="1"/>
      <c r="X287" s="1"/>
      <c r="Y287" s="1"/>
      <c r="Z287" s="1"/>
      <c r="AA287" s="1"/>
      <c r="AB287" s="1"/>
      <c r="AC287" s="1"/>
      <c r="AD287" s="1"/>
      <c r="AE287" s="1"/>
      <c r="AF287" s="1"/>
    </row>
    <row r="288" spans="2:32" hidden="1" x14ac:dyDescent="0.25">
      <c r="B288" s="1"/>
      <c r="D288" s="1"/>
      <c r="E288" s="1"/>
      <c r="F288" s="1"/>
      <c r="H288" s="1"/>
      <c r="I288" s="1"/>
      <c r="K288" s="1"/>
      <c r="M288" s="1"/>
      <c r="N288" s="1"/>
      <c r="O288" s="41"/>
      <c r="P288" s="41"/>
      <c r="T288" s="1"/>
      <c r="U288" s="1"/>
      <c r="V288" s="1"/>
      <c r="W288" s="1"/>
      <c r="X288" s="1"/>
      <c r="Y288" s="1"/>
      <c r="Z288" s="1"/>
      <c r="AA288" s="1"/>
      <c r="AB288" s="1"/>
      <c r="AC288" s="1"/>
      <c r="AD288" s="1"/>
      <c r="AE288" s="1"/>
      <c r="AF288" s="1"/>
    </row>
    <row r="289" spans="2:32" hidden="1" x14ac:dyDescent="0.25">
      <c r="B289" s="1"/>
      <c r="D289" s="1"/>
      <c r="E289" s="1"/>
      <c r="F289" s="1"/>
      <c r="H289" s="1"/>
      <c r="I289" s="1"/>
      <c r="K289" s="1"/>
      <c r="M289" s="1"/>
      <c r="N289" s="1"/>
      <c r="O289" s="41"/>
      <c r="P289" s="41"/>
      <c r="T289" s="1"/>
      <c r="U289" s="1"/>
      <c r="V289" s="1"/>
      <c r="W289" s="1"/>
      <c r="X289" s="1"/>
      <c r="Y289" s="1"/>
      <c r="Z289" s="1"/>
      <c r="AA289" s="1"/>
      <c r="AB289" s="1"/>
      <c r="AC289" s="1"/>
      <c r="AD289" s="1"/>
      <c r="AE289" s="1"/>
      <c r="AF289" s="1"/>
    </row>
    <row r="290" spans="2:32" hidden="1" x14ac:dyDescent="0.25">
      <c r="B290" s="1"/>
      <c r="D290" s="1"/>
      <c r="E290" s="1"/>
      <c r="F290" s="1"/>
      <c r="H290" s="1"/>
      <c r="I290" s="1"/>
      <c r="K290" s="1"/>
      <c r="M290" s="1"/>
      <c r="N290" s="1"/>
      <c r="O290" s="41"/>
      <c r="P290" s="41"/>
      <c r="T290" s="1"/>
      <c r="U290" s="1"/>
      <c r="V290" s="1"/>
      <c r="W290" s="1"/>
      <c r="X290" s="1"/>
      <c r="Y290" s="1"/>
      <c r="Z290" s="1"/>
      <c r="AA290" s="1"/>
      <c r="AB290" s="1"/>
      <c r="AC290" s="1"/>
      <c r="AD290" s="1"/>
      <c r="AE290" s="1"/>
      <c r="AF290" s="1"/>
    </row>
    <row r="291" spans="2:32" hidden="1" x14ac:dyDescent="0.25">
      <c r="B291" s="1"/>
      <c r="D291" s="1"/>
      <c r="E291" s="1"/>
      <c r="F291" s="1"/>
      <c r="H291" s="1"/>
      <c r="I291" s="1"/>
      <c r="K291" s="1"/>
      <c r="M291" s="1"/>
      <c r="N291" s="1"/>
      <c r="O291" s="41"/>
      <c r="P291" s="41"/>
      <c r="T291" s="1"/>
      <c r="U291" s="1"/>
      <c r="V291" s="1"/>
      <c r="W291" s="1"/>
      <c r="X291" s="1"/>
      <c r="Y291" s="1"/>
      <c r="Z291" s="1"/>
      <c r="AA291" s="1"/>
      <c r="AB291" s="1"/>
      <c r="AC291" s="1"/>
      <c r="AD291" s="1"/>
      <c r="AE291" s="1"/>
      <c r="AF291" s="1"/>
    </row>
    <row r="292" spans="2:32" hidden="1" x14ac:dyDescent="0.25">
      <c r="B292" s="1"/>
      <c r="D292" s="1"/>
      <c r="E292" s="1"/>
      <c r="F292" s="1"/>
      <c r="H292" s="1"/>
      <c r="I292" s="1"/>
      <c r="K292" s="1"/>
      <c r="M292" s="1"/>
      <c r="N292" s="1"/>
      <c r="O292" s="41"/>
      <c r="P292" s="41"/>
      <c r="T292" s="1"/>
      <c r="U292" s="1"/>
      <c r="V292" s="1"/>
      <c r="W292" s="1"/>
      <c r="X292" s="1"/>
      <c r="Y292" s="1"/>
      <c r="Z292" s="1"/>
      <c r="AA292" s="1"/>
      <c r="AB292" s="1"/>
      <c r="AC292" s="1"/>
      <c r="AD292" s="1"/>
      <c r="AE292" s="1"/>
      <c r="AF292" s="1"/>
    </row>
    <row r="293" spans="2:32" hidden="1" x14ac:dyDescent="0.25">
      <c r="B293" s="1"/>
      <c r="D293" s="1"/>
      <c r="E293" s="1"/>
      <c r="F293" s="1"/>
      <c r="H293" s="1"/>
      <c r="I293" s="1"/>
      <c r="K293" s="1"/>
      <c r="M293" s="1"/>
      <c r="N293" s="1"/>
      <c r="O293" s="41"/>
      <c r="P293" s="41"/>
      <c r="T293" s="1"/>
      <c r="U293" s="1"/>
      <c r="V293" s="1"/>
      <c r="W293" s="1"/>
      <c r="X293" s="1"/>
      <c r="Y293" s="1"/>
      <c r="Z293" s="1"/>
      <c r="AA293" s="1"/>
      <c r="AB293" s="1"/>
      <c r="AC293" s="1"/>
      <c r="AD293" s="1"/>
      <c r="AE293" s="1"/>
      <c r="AF293" s="1"/>
    </row>
    <row r="294" spans="2:32" hidden="1" x14ac:dyDescent="0.25">
      <c r="B294" s="1"/>
      <c r="D294" s="1"/>
      <c r="E294" s="1"/>
      <c r="F294" s="1"/>
      <c r="H294" s="1"/>
      <c r="I294" s="1"/>
      <c r="K294" s="1"/>
      <c r="M294" s="1"/>
      <c r="N294" s="1"/>
      <c r="O294" s="41"/>
      <c r="P294" s="41"/>
      <c r="T294" s="1"/>
      <c r="U294" s="1"/>
      <c r="V294" s="1"/>
      <c r="W294" s="1"/>
      <c r="X294" s="1"/>
      <c r="Y294" s="1"/>
      <c r="Z294" s="1"/>
      <c r="AA294" s="1"/>
      <c r="AB294" s="1"/>
      <c r="AC294" s="1"/>
      <c r="AD294" s="1"/>
      <c r="AE294" s="1"/>
      <c r="AF294" s="1"/>
    </row>
    <row r="295" spans="2:32" hidden="1" x14ac:dyDescent="0.25">
      <c r="B295" s="1"/>
      <c r="D295" s="1"/>
      <c r="E295" s="1"/>
      <c r="F295" s="1"/>
      <c r="H295" s="1"/>
      <c r="I295" s="1"/>
      <c r="K295" s="1"/>
      <c r="M295" s="1"/>
      <c r="N295" s="1"/>
      <c r="O295" s="41"/>
      <c r="P295" s="41"/>
      <c r="T295" s="1"/>
      <c r="U295" s="1"/>
      <c r="V295" s="1"/>
      <c r="W295" s="1"/>
      <c r="X295" s="1"/>
      <c r="Y295" s="1"/>
      <c r="Z295" s="1"/>
      <c r="AA295" s="1"/>
      <c r="AB295" s="1"/>
      <c r="AC295" s="1"/>
      <c r="AD295" s="1"/>
      <c r="AE295" s="1"/>
      <c r="AF295" s="1"/>
    </row>
    <row r="296" spans="2:32" hidden="1" x14ac:dyDescent="0.25">
      <c r="B296" s="1"/>
      <c r="D296" s="1"/>
      <c r="E296" s="1"/>
      <c r="F296" s="1"/>
      <c r="H296" s="1"/>
      <c r="I296" s="1"/>
      <c r="K296" s="1"/>
      <c r="M296" s="1"/>
      <c r="N296" s="1"/>
      <c r="O296" s="41"/>
      <c r="P296" s="41"/>
      <c r="T296" s="1"/>
      <c r="U296" s="1"/>
      <c r="V296" s="1"/>
      <c r="W296" s="1"/>
      <c r="X296" s="1"/>
      <c r="Y296" s="1"/>
      <c r="Z296" s="1"/>
      <c r="AA296" s="1"/>
      <c r="AB296" s="1"/>
      <c r="AC296" s="1"/>
      <c r="AD296" s="1"/>
      <c r="AE296" s="1"/>
      <c r="AF296" s="1"/>
    </row>
    <row r="297" spans="2:32" hidden="1" x14ac:dyDescent="0.25">
      <c r="B297" s="1"/>
      <c r="D297" s="1"/>
      <c r="E297" s="1"/>
      <c r="F297" s="1"/>
      <c r="H297" s="1"/>
      <c r="I297" s="1"/>
      <c r="K297" s="1"/>
      <c r="M297" s="1"/>
      <c r="N297" s="1"/>
      <c r="O297" s="41"/>
      <c r="P297" s="41"/>
      <c r="T297" s="1"/>
      <c r="U297" s="1"/>
      <c r="V297" s="1"/>
      <c r="W297" s="1"/>
      <c r="X297" s="1"/>
      <c r="Y297" s="1"/>
      <c r="Z297" s="1"/>
      <c r="AA297" s="1"/>
      <c r="AB297" s="1"/>
      <c r="AC297" s="1"/>
      <c r="AD297" s="1"/>
      <c r="AE297" s="1"/>
      <c r="AF297" s="1"/>
    </row>
    <row r="298" spans="2:32" hidden="1" x14ac:dyDescent="0.25">
      <c r="B298" s="1"/>
      <c r="D298" s="1"/>
      <c r="E298" s="1"/>
      <c r="F298" s="1"/>
      <c r="H298" s="1"/>
      <c r="I298" s="1"/>
      <c r="K298" s="1"/>
      <c r="M298" s="1"/>
      <c r="N298" s="1"/>
      <c r="O298" s="41"/>
      <c r="P298" s="41"/>
      <c r="T298" s="1"/>
      <c r="U298" s="1"/>
      <c r="V298" s="1"/>
      <c r="W298" s="1"/>
      <c r="X298" s="1"/>
      <c r="Y298" s="1"/>
      <c r="Z298" s="1"/>
      <c r="AA298" s="1"/>
      <c r="AB298" s="1"/>
      <c r="AC298" s="1"/>
      <c r="AD298" s="1"/>
      <c r="AE298" s="1"/>
      <c r="AF298" s="1"/>
    </row>
    <row r="299" spans="2:32" hidden="1" x14ac:dyDescent="0.25">
      <c r="B299" s="1"/>
      <c r="D299" s="1"/>
      <c r="E299" s="1"/>
      <c r="F299" s="1"/>
      <c r="H299" s="1"/>
      <c r="I299" s="1"/>
      <c r="K299" s="1"/>
      <c r="M299" s="1"/>
      <c r="N299" s="1"/>
      <c r="O299" s="41"/>
      <c r="P299" s="41"/>
      <c r="T299" s="1"/>
      <c r="U299" s="1"/>
      <c r="V299" s="1"/>
      <c r="W299" s="1"/>
      <c r="X299" s="1"/>
      <c r="Y299" s="1"/>
      <c r="Z299" s="1"/>
      <c r="AA299" s="1"/>
      <c r="AB299" s="1"/>
      <c r="AC299" s="1"/>
      <c r="AD299" s="1"/>
      <c r="AE299" s="1"/>
      <c r="AF299" s="1"/>
    </row>
    <row r="300" spans="2:32" hidden="1" x14ac:dyDescent="0.25">
      <c r="B300" s="1"/>
      <c r="D300" s="1"/>
      <c r="E300" s="1"/>
      <c r="F300" s="1"/>
      <c r="H300" s="1"/>
      <c r="I300" s="1"/>
      <c r="K300" s="1"/>
      <c r="M300" s="1"/>
      <c r="N300" s="1"/>
      <c r="O300" s="41"/>
      <c r="P300" s="41"/>
      <c r="T300" s="1"/>
      <c r="U300" s="1"/>
      <c r="V300" s="1"/>
      <c r="W300" s="1"/>
      <c r="X300" s="1"/>
      <c r="Y300" s="1"/>
      <c r="Z300" s="1"/>
      <c r="AA300" s="1"/>
      <c r="AB300" s="1"/>
      <c r="AC300" s="1"/>
      <c r="AD300" s="1"/>
      <c r="AE300" s="1"/>
      <c r="AF300" s="1"/>
    </row>
    <row r="301" spans="2:32" hidden="1" x14ac:dyDescent="0.25">
      <c r="B301" s="1"/>
      <c r="D301" s="1"/>
      <c r="E301" s="1"/>
      <c r="F301" s="1"/>
      <c r="H301" s="1"/>
      <c r="I301" s="1"/>
      <c r="K301" s="1"/>
      <c r="M301" s="1"/>
      <c r="N301" s="1"/>
      <c r="O301" s="41"/>
      <c r="P301" s="41"/>
      <c r="T301" s="1"/>
      <c r="U301" s="1"/>
      <c r="V301" s="1"/>
      <c r="W301" s="1"/>
      <c r="X301" s="1"/>
      <c r="Y301" s="1"/>
      <c r="Z301" s="1"/>
      <c r="AA301" s="1"/>
      <c r="AB301" s="1"/>
      <c r="AC301" s="1"/>
      <c r="AD301" s="1"/>
      <c r="AE301" s="1"/>
      <c r="AF301" s="1"/>
    </row>
    <row r="302" spans="2:32" hidden="1" x14ac:dyDescent="0.25">
      <c r="B302" s="1"/>
      <c r="D302" s="1"/>
      <c r="E302" s="1"/>
      <c r="F302" s="1"/>
      <c r="H302" s="1"/>
      <c r="I302" s="1"/>
      <c r="K302" s="1"/>
      <c r="M302" s="1"/>
      <c r="N302" s="1"/>
      <c r="O302" s="41"/>
      <c r="P302" s="41"/>
      <c r="T302" s="1"/>
      <c r="U302" s="1"/>
      <c r="V302" s="1"/>
      <c r="W302" s="1"/>
      <c r="X302" s="1"/>
      <c r="Y302" s="1"/>
      <c r="Z302" s="1"/>
      <c r="AA302" s="1"/>
      <c r="AB302" s="1"/>
      <c r="AC302" s="1"/>
      <c r="AD302" s="1"/>
      <c r="AE302" s="1"/>
      <c r="AF302" s="1"/>
    </row>
    <row r="303" spans="2:32" hidden="1" x14ac:dyDescent="0.25">
      <c r="T303" s="1"/>
      <c r="U303" s="1"/>
      <c r="V303" s="1"/>
      <c r="W303" s="1"/>
      <c r="X303" s="1"/>
      <c r="Y303" s="1"/>
      <c r="Z303" s="1"/>
      <c r="AA303" s="1"/>
      <c r="AB303" s="1"/>
      <c r="AC303" s="1"/>
      <c r="AD303" s="1"/>
      <c r="AE303" s="1"/>
      <c r="AF303" s="1"/>
    </row>
    <row r="304" spans="2:32" hidden="1" x14ac:dyDescent="0.25">
      <c r="T304" s="1"/>
      <c r="U304" s="1"/>
      <c r="V304" s="1"/>
      <c r="W304" s="1"/>
      <c r="X304" s="1"/>
      <c r="Y304" s="1"/>
      <c r="Z304" s="1"/>
      <c r="AA304" s="1"/>
      <c r="AB304" s="1"/>
      <c r="AC304" s="1"/>
      <c r="AD304" s="1"/>
      <c r="AE304" s="1"/>
      <c r="AF304" s="1"/>
    </row>
    <row r="305" spans="20:32" hidden="1" x14ac:dyDescent="0.25">
      <c r="T305" s="1"/>
      <c r="U305" s="1"/>
      <c r="V305" s="1"/>
      <c r="W305" s="1"/>
      <c r="X305" s="1"/>
      <c r="Y305" s="1"/>
      <c r="Z305" s="1"/>
      <c r="AA305" s="1"/>
      <c r="AB305" s="1"/>
      <c r="AC305" s="1"/>
      <c r="AD305" s="1"/>
      <c r="AE305" s="1"/>
      <c r="AF305" s="1"/>
    </row>
    <row r="306" spans="20:32" hidden="1" x14ac:dyDescent="0.25">
      <c r="T306" s="1"/>
      <c r="U306" s="1"/>
      <c r="V306" s="1"/>
      <c r="W306" s="1"/>
      <c r="X306" s="1"/>
      <c r="Y306" s="1"/>
      <c r="Z306" s="1"/>
      <c r="AA306" s="1"/>
      <c r="AB306" s="1"/>
      <c r="AC306" s="1"/>
      <c r="AD306" s="1"/>
      <c r="AE306" s="1"/>
      <c r="AF306" s="1"/>
    </row>
    <row r="307" spans="20:32" hidden="1" x14ac:dyDescent="0.25">
      <c r="T307" s="1"/>
      <c r="U307" s="1"/>
      <c r="V307" s="1"/>
      <c r="W307" s="1"/>
      <c r="X307" s="1"/>
      <c r="Y307" s="1"/>
      <c r="Z307" s="1"/>
      <c r="AA307" s="1"/>
      <c r="AB307" s="1"/>
      <c r="AC307" s="1"/>
      <c r="AD307" s="1"/>
      <c r="AE307" s="1"/>
      <c r="AF307" s="1"/>
    </row>
    <row r="308" spans="20:32" hidden="1" x14ac:dyDescent="0.25">
      <c r="T308" s="1"/>
      <c r="U308" s="1"/>
      <c r="V308" s="1"/>
      <c r="W308" s="1"/>
      <c r="X308" s="1"/>
      <c r="Y308" s="1"/>
      <c r="Z308" s="1"/>
      <c r="AA308" s="1"/>
      <c r="AB308" s="1"/>
      <c r="AC308" s="1"/>
      <c r="AD308" s="1"/>
      <c r="AE308" s="1"/>
      <c r="AF308" s="1"/>
    </row>
    <row r="309" spans="20:32" hidden="1" x14ac:dyDescent="0.25">
      <c r="T309" s="1"/>
      <c r="U309" s="1"/>
      <c r="V309" s="1"/>
      <c r="W309" s="1"/>
      <c r="X309" s="1"/>
      <c r="Y309" s="1"/>
      <c r="Z309" s="1"/>
      <c r="AA309" s="1"/>
      <c r="AB309" s="1"/>
      <c r="AC309" s="1"/>
      <c r="AD309" s="1"/>
      <c r="AE309" s="1"/>
      <c r="AF309" s="1"/>
    </row>
    <row r="310" spans="20:32" hidden="1" x14ac:dyDescent="0.25">
      <c r="T310" s="1"/>
      <c r="U310" s="1"/>
      <c r="V310" s="1"/>
      <c r="W310" s="1"/>
      <c r="X310" s="1"/>
      <c r="Y310" s="1"/>
      <c r="Z310" s="1"/>
      <c r="AA310" s="1"/>
      <c r="AB310" s="1"/>
      <c r="AC310" s="1"/>
      <c r="AD310" s="1"/>
      <c r="AE310" s="1"/>
      <c r="AF310" s="1"/>
    </row>
    <row r="311" spans="20:32" hidden="1" x14ac:dyDescent="0.25">
      <c r="T311" s="1"/>
      <c r="U311" s="1"/>
      <c r="V311" s="1"/>
      <c r="W311" s="1"/>
      <c r="X311" s="1"/>
      <c r="Y311" s="1"/>
      <c r="Z311" s="1"/>
      <c r="AA311" s="1"/>
      <c r="AB311" s="1"/>
      <c r="AC311" s="1"/>
      <c r="AD311" s="1"/>
      <c r="AE311" s="1"/>
      <c r="AF311" s="1"/>
    </row>
    <row r="312" spans="20:32" hidden="1" x14ac:dyDescent="0.25">
      <c r="T312" s="1"/>
      <c r="U312" s="1"/>
      <c r="V312" s="1"/>
      <c r="W312" s="1"/>
      <c r="X312" s="1"/>
      <c r="Y312" s="1"/>
      <c r="Z312" s="1"/>
      <c r="AA312" s="1"/>
      <c r="AB312" s="1"/>
      <c r="AC312" s="1"/>
      <c r="AD312" s="1"/>
      <c r="AE312" s="1"/>
      <c r="AF312" s="1"/>
    </row>
    <row r="313" spans="20:32" hidden="1" x14ac:dyDescent="0.25">
      <c r="T313" s="1"/>
      <c r="U313" s="1"/>
      <c r="V313" s="1"/>
      <c r="W313" s="1"/>
      <c r="X313" s="1"/>
      <c r="Y313" s="1"/>
      <c r="Z313" s="1"/>
      <c r="AA313" s="1"/>
      <c r="AB313" s="1"/>
      <c r="AC313" s="1"/>
      <c r="AD313" s="1"/>
      <c r="AE313" s="1"/>
      <c r="AF313" s="1"/>
    </row>
    <row r="314" spans="20:32" hidden="1" x14ac:dyDescent="0.25">
      <c r="T314" s="1"/>
      <c r="U314" s="1"/>
      <c r="V314" s="1"/>
      <c r="W314" s="1"/>
      <c r="X314" s="1"/>
      <c r="Y314" s="1"/>
      <c r="Z314" s="1"/>
      <c r="AA314" s="1"/>
      <c r="AB314" s="1"/>
      <c r="AC314" s="1"/>
      <c r="AD314" s="1"/>
      <c r="AE314" s="1"/>
      <c r="AF314" s="1"/>
    </row>
    <row r="315" spans="20:32" hidden="1" x14ac:dyDescent="0.25">
      <c r="T315" s="1"/>
      <c r="U315" s="1"/>
      <c r="V315" s="1"/>
      <c r="W315" s="1"/>
      <c r="X315" s="1"/>
      <c r="Y315" s="1"/>
      <c r="Z315" s="1"/>
      <c r="AA315" s="1"/>
      <c r="AB315" s="1"/>
      <c r="AC315" s="1"/>
      <c r="AD315" s="1"/>
      <c r="AE315" s="1"/>
      <c r="AF315" s="1"/>
    </row>
    <row r="316" spans="20:32" hidden="1" x14ac:dyDescent="0.25">
      <c r="T316" s="1"/>
      <c r="U316" s="1"/>
      <c r="V316" s="1"/>
      <c r="W316" s="1"/>
      <c r="X316" s="1"/>
      <c r="Y316" s="1"/>
      <c r="Z316" s="1"/>
      <c r="AA316" s="1"/>
      <c r="AB316" s="1"/>
      <c r="AC316" s="1"/>
      <c r="AD316" s="1"/>
      <c r="AE316" s="1"/>
      <c r="AF316" s="1"/>
    </row>
    <row r="317" spans="20:32" hidden="1" x14ac:dyDescent="0.25">
      <c r="T317" s="1"/>
      <c r="U317" s="1"/>
      <c r="V317" s="1"/>
      <c r="W317" s="1"/>
      <c r="X317" s="1"/>
      <c r="Y317" s="1"/>
      <c r="Z317" s="1"/>
      <c r="AA317" s="1"/>
      <c r="AB317" s="1"/>
      <c r="AC317" s="1"/>
      <c r="AD317" s="1"/>
      <c r="AE317" s="1"/>
      <c r="AF317" s="1"/>
    </row>
    <row r="318" spans="20:32" hidden="1" x14ac:dyDescent="0.25">
      <c r="T318" s="1"/>
      <c r="U318" s="1"/>
      <c r="V318" s="1"/>
      <c r="W318" s="1"/>
      <c r="X318" s="1"/>
      <c r="Y318" s="1"/>
      <c r="Z318" s="1"/>
      <c r="AA318" s="1"/>
      <c r="AB318" s="1"/>
      <c r="AC318" s="1"/>
      <c r="AD318" s="1"/>
      <c r="AE318" s="1"/>
      <c r="AF318" s="1"/>
    </row>
    <row r="319" spans="20:32" hidden="1" x14ac:dyDescent="0.25">
      <c r="T319" s="1"/>
      <c r="U319" s="1"/>
      <c r="V319" s="1"/>
      <c r="W319" s="1"/>
      <c r="X319" s="1"/>
      <c r="Y319" s="1"/>
      <c r="Z319" s="1"/>
      <c r="AA319" s="1"/>
      <c r="AB319" s="1"/>
      <c r="AC319" s="1"/>
      <c r="AD319" s="1"/>
      <c r="AE319" s="1"/>
      <c r="AF319" s="1"/>
    </row>
    <row r="320" spans="20:32" hidden="1" x14ac:dyDescent="0.25">
      <c r="T320" s="1"/>
      <c r="U320" s="1"/>
      <c r="V320" s="1"/>
      <c r="W320" s="1"/>
      <c r="X320" s="1"/>
      <c r="Y320" s="1"/>
      <c r="Z320" s="1"/>
      <c r="AA320" s="1"/>
      <c r="AB320" s="1"/>
      <c r="AC320" s="1"/>
      <c r="AD320" s="1"/>
      <c r="AE320" s="1"/>
      <c r="AF320" s="1"/>
    </row>
    <row r="321" spans="20:32" hidden="1" x14ac:dyDescent="0.25">
      <c r="T321" s="1"/>
      <c r="U321" s="1"/>
      <c r="V321" s="1"/>
      <c r="W321" s="1"/>
      <c r="X321" s="1"/>
      <c r="Y321" s="1"/>
      <c r="Z321" s="1"/>
      <c r="AA321" s="1"/>
      <c r="AB321" s="1"/>
      <c r="AC321" s="1"/>
      <c r="AD321" s="1"/>
      <c r="AE321" s="1"/>
      <c r="AF321" s="1"/>
    </row>
    <row r="322" spans="20:32" hidden="1" x14ac:dyDescent="0.25">
      <c r="T322" s="1"/>
      <c r="U322" s="1"/>
      <c r="V322" s="1"/>
      <c r="W322" s="1"/>
      <c r="X322" s="1"/>
      <c r="Y322" s="1"/>
      <c r="Z322" s="1"/>
      <c r="AA322" s="1"/>
      <c r="AB322" s="1"/>
      <c r="AC322" s="1"/>
      <c r="AD322" s="1"/>
      <c r="AE322" s="1"/>
      <c r="AF322" s="1"/>
    </row>
    <row r="323" spans="20:32" hidden="1" x14ac:dyDescent="0.25">
      <c r="T323" s="1"/>
      <c r="U323" s="1"/>
      <c r="V323" s="1"/>
      <c r="W323" s="1"/>
      <c r="X323" s="1"/>
      <c r="Y323" s="1"/>
      <c r="Z323" s="1"/>
      <c r="AA323" s="1"/>
      <c r="AB323" s="1"/>
      <c r="AC323" s="1"/>
      <c r="AD323" s="1"/>
      <c r="AE323" s="1"/>
      <c r="AF323" s="1"/>
    </row>
    <row r="324" spans="20:32" hidden="1" x14ac:dyDescent="0.25">
      <c r="T324" s="1"/>
      <c r="U324" s="1"/>
      <c r="V324" s="1"/>
      <c r="W324" s="1"/>
      <c r="X324" s="1"/>
      <c r="Y324" s="1"/>
      <c r="Z324" s="1"/>
      <c r="AA324" s="1"/>
      <c r="AB324" s="1"/>
      <c r="AC324" s="1"/>
      <c r="AD324" s="1"/>
      <c r="AE324" s="1"/>
      <c r="AF324" s="1"/>
    </row>
    <row r="325" spans="20:32" hidden="1" x14ac:dyDescent="0.25">
      <c r="T325" s="1"/>
      <c r="U325" s="1"/>
      <c r="V325" s="1"/>
      <c r="W325" s="1"/>
      <c r="X325" s="1"/>
      <c r="Y325" s="1"/>
      <c r="Z325" s="1"/>
      <c r="AA325" s="1"/>
      <c r="AB325" s="1"/>
      <c r="AC325" s="1"/>
      <c r="AD325" s="1"/>
      <c r="AE325" s="1"/>
      <c r="AF325" s="1"/>
    </row>
  </sheetData>
  <mergeCells count="65">
    <mergeCell ref="B12:B17"/>
    <mergeCell ref="H12:H17"/>
    <mergeCell ref="I12:I17"/>
    <mergeCell ref="AF12:AF17"/>
    <mergeCell ref="AD12:AD17"/>
    <mergeCell ref="AB12:AB17"/>
    <mergeCell ref="AC16:AC17"/>
    <mergeCell ref="AC14:AC15"/>
    <mergeCell ref="AC12:AC13"/>
    <mergeCell ref="AE12:AE13"/>
    <mergeCell ref="AE14:AE15"/>
    <mergeCell ref="AE16:AE17"/>
    <mergeCell ref="S12:S13"/>
    <mergeCell ref="S14:S15"/>
    <mergeCell ref="S16:S17"/>
    <mergeCell ref="T12:T13"/>
    <mergeCell ref="M16:M17"/>
    <mergeCell ref="M14:M15"/>
    <mergeCell ref="M12:M13"/>
    <mergeCell ref="AA12:AA17"/>
    <mergeCell ref="Z12:Z17"/>
    <mergeCell ref="T14:T15"/>
    <mergeCell ref="T16:T17"/>
    <mergeCell ref="D12:D17"/>
    <mergeCell ref="E12:E17"/>
    <mergeCell ref="K16:K17"/>
    <mergeCell ref="K14:K15"/>
    <mergeCell ref="K12:K13"/>
    <mergeCell ref="F12:F17"/>
    <mergeCell ref="B7:B10"/>
    <mergeCell ref="H7:H10"/>
    <mergeCell ref="I7:I10"/>
    <mergeCell ref="K7:K10"/>
    <mergeCell ref="M7:M10"/>
    <mergeCell ref="U7:W8"/>
    <mergeCell ref="X7:Y8"/>
    <mergeCell ref="N12:N17"/>
    <mergeCell ref="T7:T8"/>
    <mergeCell ref="O12:O13"/>
    <mergeCell ref="O14:O15"/>
    <mergeCell ref="O16:O17"/>
    <mergeCell ref="P12:P13"/>
    <mergeCell ref="P14:P15"/>
    <mergeCell ref="P16:P17"/>
    <mergeCell ref="R12:R17"/>
    <mergeCell ref="S6:S10"/>
    <mergeCell ref="N7:N10"/>
    <mergeCell ref="O7:O10"/>
    <mergeCell ref="R7:R9"/>
    <mergeCell ref="B4:P4"/>
    <mergeCell ref="R5:AF5"/>
    <mergeCell ref="D7:D10"/>
    <mergeCell ref="E7:E10"/>
    <mergeCell ref="F7:F10"/>
    <mergeCell ref="D6:F6"/>
    <mergeCell ref="M6:P6"/>
    <mergeCell ref="P7:P10"/>
    <mergeCell ref="Z6:AB6"/>
    <mergeCell ref="Z7:AB7"/>
    <mergeCell ref="AC7:AC8"/>
    <mergeCell ref="AD7:AD8"/>
    <mergeCell ref="AE7:AE8"/>
    <mergeCell ref="AF7:AF8"/>
    <mergeCell ref="U6:W6"/>
    <mergeCell ref="X6:Y6"/>
  </mergeCells>
  <pageMargins left="0.70866141732283472" right="0.70866141732283472" top="0.74803149606299213" bottom="0.74803149606299213" header="0.31496062992125984" footer="0.31496062992125984"/>
  <pageSetup paperSize="8" scale="45" orientation="landscape" r:id="rId1"/>
  <colBreaks count="1" manualBreakCount="1">
    <brk id="33" max="1048575" man="1"/>
  </col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59999389629810485"/>
  </sheetPr>
  <dimension ref="A1:AF210"/>
  <sheetViews>
    <sheetView topLeftCell="B1" zoomScale="60" zoomScaleNormal="60" workbookViewId="0">
      <selection activeCell="C3" sqref="C3"/>
    </sheetView>
  </sheetViews>
  <sheetFormatPr defaultColWidth="0" defaultRowHeight="15" zeroHeight="1" x14ac:dyDescent="0.25"/>
  <cols>
    <col min="1" max="1" width="19.140625" style="2" hidden="1" customWidth="1"/>
    <col min="2" max="2" width="1.42578125" style="1" customWidth="1"/>
    <col min="3" max="3" width="42.42578125" style="1" customWidth="1"/>
    <col min="4" max="4" width="0.85546875" style="1" customWidth="1"/>
    <col min="5" max="5" width="13.42578125" style="2" customWidth="1"/>
    <col min="6" max="6" width="20.5703125" style="2" customWidth="1"/>
    <col min="7" max="7" width="9.5703125" style="2" customWidth="1"/>
    <col min="8" max="8" width="0.85546875" style="1" customWidth="1"/>
    <col min="9" max="9" width="14.42578125" style="1" customWidth="1"/>
    <col min="10" max="10" width="0.85546875" style="1" customWidth="1"/>
    <col min="11" max="11" width="10.85546875" style="2" bestFit="1" customWidth="1"/>
    <col min="12" max="12" width="0.85546875" style="1" customWidth="1"/>
    <col min="13" max="13" width="12.7109375" style="2" customWidth="1"/>
    <col min="14" max="14" width="13.85546875" style="32" customWidth="1"/>
    <col min="15" max="15" width="8.85546875" style="1" customWidth="1"/>
    <col min="16" max="16" width="8.28515625" style="5" customWidth="1"/>
    <col min="17" max="17" width="4.140625" style="1" customWidth="1"/>
    <col min="18" max="18" width="17.140625" style="48" customWidth="1"/>
    <col min="19" max="19" width="7.42578125" style="48" customWidth="1"/>
    <col min="20" max="22" width="22.140625" style="1" customWidth="1"/>
    <col min="23" max="23" width="2.140625" style="1" customWidth="1"/>
    <col min="24" max="32" width="8.5703125" style="1" customWidth="1"/>
    <col min="33" max="16384" width="8.5703125" style="1" hidden="1"/>
  </cols>
  <sheetData>
    <row r="1" spans="1:23" x14ac:dyDescent="0.25">
      <c r="R1" s="41"/>
      <c r="S1" s="41"/>
    </row>
    <row r="2" spans="1:23" s="204" customFormat="1" ht="47.1" customHeight="1" x14ac:dyDescent="0.7">
      <c r="A2" s="203"/>
      <c r="C2" s="205" t="s">
        <v>44</v>
      </c>
      <c r="D2" s="206"/>
      <c r="E2" s="203"/>
      <c r="F2" s="203"/>
      <c r="G2" s="203"/>
      <c r="H2" s="206"/>
      <c r="I2" s="206"/>
      <c r="J2" s="206"/>
      <c r="K2" s="203"/>
      <c r="L2" s="206"/>
      <c r="M2" s="207"/>
      <c r="N2" s="208"/>
      <c r="O2" s="209"/>
      <c r="P2" s="203"/>
      <c r="Q2" s="209"/>
      <c r="T2" s="210" t="s">
        <v>81</v>
      </c>
      <c r="U2" s="209"/>
      <c r="V2" s="209"/>
      <c r="W2" s="209"/>
    </row>
    <row r="3" spans="1:23" ht="16.5" customHeight="1" x14ac:dyDescent="0.5">
      <c r="A3" s="18"/>
      <c r="C3" s="17"/>
      <c r="D3" s="17"/>
      <c r="E3" s="18"/>
      <c r="F3" s="18"/>
      <c r="G3" s="18"/>
      <c r="H3" s="17"/>
      <c r="I3" s="17"/>
      <c r="J3" s="17"/>
      <c r="K3" s="18"/>
      <c r="L3" s="17"/>
      <c r="M3" s="24"/>
      <c r="N3" s="33"/>
      <c r="O3" s="9"/>
      <c r="P3" s="18"/>
      <c r="Q3" s="9"/>
      <c r="R3" s="1"/>
      <c r="S3" s="1"/>
      <c r="T3" s="618" t="s">
        <v>83</v>
      </c>
      <c r="U3" s="622"/>
      <c r="V3" s="623" t="s">
        <v>84</v>
      </c>
      <c r="W3" s="212"/>
    </row>
    <row r="4" spans="1:23" ht="80.25" customHeight="1" x14ac:dyDescent="0.5">
      <c r="A4" s="18"/>
      <c r="C4" s="17"/>
      <c r="D4" s="17"/>
      <c r="E4" s="18"/>
      <c r="F4" s="18"/>
      <c r="G4" s="18"/>
      <c r="H4" s="17"/>
      <c r="I4" s="17"/>
      <c r="J4" s="17"/>
      <c r="K4" s="18"/>
      <c r="L4" s="17"/>
      <c r="M4" s="24"/>
      <c r="N4" s="213"/>
      <c r="O4" s="213"/>
      <c r="P4" s="18"/>
      <c r="Q4" s="9"/>
      <c r="R4" s="1"/>
      <c r="S4" s="1"/>
      <c r="T4" s="8"/>
      <c r="U4" s="9"/>
      <c r="V4" s="9"/>
      <c r="W4" s="9"/>
    </row>
    <row r="5" spans="1:23" ht="11.45" customHeight="1" thickBot="1" x14ac:dyDescent="0.4">
      <c r="A5" s="19"/>
      <c r="C5" s="10"/>
      <c r="D5" s="10"/>
      <c r="E5" s="19"/>
      <c r="F5" s="19"/>
      <c r="G5" s="19"/>
      <c r="H5" s="10"/>
      <c r="I5" s="98"/>
      <c r="J5" s="10"/>
      <c r="K5" s="19"/>
      <c r="L5" s="10"/>
      <c r="M5" s="25"/>
      <c r="N5" s="34"/>
      <c r="O5" s="10"/>
      <c r="P5" s="19"/>
      <c r="Q5" s="10"/>
      <c r="R5" s="1025" t="s">
        <v>86</v>
      </c>
      <c r="S5" s="1025"/>
      <c r="T5" s="1025"/>
      <c r="U5" s="1025"/>
      <c r="V5" s="1025"/>
      <c r="W5" s="10"/>
    </row>
    <row r="6" spans="1:23" s="91" customFormat="1" ht="39.75" customHeight="1" thickBot="1" x14ac:dyDescent="0.3">
      <c r="C6" s="92" t="s">
        <v>2</v>
      </c>
      <c r="D6" s="93"/>
      <c r="E6" s="1029" t="s">
        <v>1</v>
      </c>
      <c r="F6" s="1030"/>
      <c r="G6" s="1031"/>
      <c r="H6" s="93"/>
      <c r="I6" s="94" t="s">
        <v>87</v>
      </c>
      <c r="J6" s="93"/>
      <c r="K6" s="95" t="s">
        <v>3</v>
      </c>
      <c r="L6" s="93"/>
      <c r="M6" s="1032" t="s">
        <v>89</v>
      </c>
      <c r="N6" s="1033"/>
      <c r="O6" s="1033"/>
      <c r="P6" s="1034"/>
      <c r="Q6" s="93"/>
      <c r="R6" s="109" t="s">
        <v>90</v>
      </c>
      <c r="S6" s="1026" t="s">
        <v>91</v>
      </c>
      <c r="T6" s="1032" t="s">
        <v>235</v>
      </c>
      <c r="U6" s="1033"/>
      <c r="V6" s="1034"/>
      <c r="W6" s="1"/>
    </row>
    <row r="7" spans="1:23" s="7" customFormat="1" ht="15" customHeight="1" thickBot="1" x14ac:dyDescent="0.3">
      <c r="A7" s="195" t="s">
        <v>236</v>
      </c>
      <c r="C7" s="986" t="s">
        <v>6</v>
      </c>
      <c r="D7" s="6"/>
      <c r="E7" s="989" t="s">
        <v>4</v>
      </c>
      <c r="F7" s="992" t="s">
        <v>5</v>
      </c>
      <c r="G7" s="995" t="s">
        <v>237</v>
      </c>
      <c r="H7" s="6"/>
      <c r="I7" s="998" t="s">
        <v>97</v>
      </c>
      <c r="J7" s="6"/>
      <c r="K7" s="1009" t="s">
        <v>91</v>
      </c>
      <c r="L7" s="6"/>
      <c r="M7" s="1012" t="s">
        <v>99</v>
      </c>
      <c r="N7" s="1022" t="s">
        <v>100</v>
      </c>
      <c r="O7" s="1019" t="s">
        <v>238</v>
      </c>
      <c r="P7" s="1006" t="s">
        <v>239</v>
      </c>
      <c r="Q7" s="6"/>
      <c r="R7" s="1004" t="s">
        <v>103</v>
      </c>
      <c r="S7" s="1027"/>
      <c r="T7" s="1039" t="s">
        <v>240</v>
      </c>
      <c r="U7" s="1037" t="s">
        <v>241</v>
      </c>
      <c r="V7" s="1035" t="s">
        <v>242</v>
      </c>
      <c r="W7" s="1"/>
    </row>
    <row r="8" spans="1:23" s="7" customFormat="1" ht="43.5" customHeight="1" x14ac:dyDescent="0.25">
      <c r="A8" s="116"/>
      <c r="C8" s="987"/>
      <c r="D8" s="6"/>
      <c r="E8" s="990"/>
      <c r="F8" s="993"/>
      <c r="G8" s="996"/>
      <c r="H8" s="6"/>
      <c r="I8" s="999"/>
      <c r="J8" s="6"/>
      <c r="K8" s="1010"/>
      <c r="L8" s="6"/>
      <c r="M8" s="1013"/>
      <c r="N8" s="1023"/>
      <c r="O8" s="1020"/>
      <c r="P8" s="1007"/>
      <c r="Q8" s="6"/>
      <c r="R8" s="1005"/>
      <c r="S8" s="1027"/>
      <c r="T8" s="1040"/>
      <c r="U8" s="1038"/>
      <c r="V8" s="1036"/>
      <c r="W8" s="1"/>
    </row>
    <row r="9" spans="1:23" ht="30" x14ac:dyDescent="0.25">
      <c r="C9" s="987"/>
      <c r="E9" s="990"/>
      <c r="F9" s="993"/>
      <c r="G9" s="996"/>
      <c r="I9" s="999"/>
      <c r="K9" s="1010"/>
      <c r="M9" s="1013"/>
      <c r="N9" s="1023"/>
      <c r="O9" s="1020"/>
      <c r="P9" s="1007"/>
      <c r="R9" s="196" t="s">
        <v>243</v>
      </c>
      <c r="S9" s="1027"/>
      <c r="T9" s="125" t="s">
        <v>244</v>
      </c>
      <c r="U9" s="124" t="s">
        <v>244</v>
      </c>
      <c r="V9" s="126" t="s">
        <v>244</v>
      </c>
    </row>
    <row r="10" spans="1:23" ht="30.75" thickBot="1" x14ac:dyDescent="0.3">
      <c r="C10" s="988"/>
      <c r="E10" s="991"/>
      <c r="F10" s="994"/>
      <c r="G10" s="997"/>
      <c r="I10" s="1000"/>
      <c r="K10" s="1011"/>
      <c r="L10" s="2"/>
      <c r="M10" s="1014"/>
      <c r="N10" s="1024"/>
      <c r="O10" s="1021"/>
      <c r="P10" s="1008"/>
      <c r="Q10" s="5"/>
      <c r="R10" s="123" t="s">
        <v>245</v>
      </c>
      <c r="S10" s="1028"/>
      <c r="T10" s="110" t="s">
        <v>126</v>
      </c>
      <c r="U10" s="370" t="s">
        <v>126</v>
      </c>
      <c r="V10" s="111" t="s">
        <v>126</v>
      </c>
    </row>
    <row r="11" spans="1:23" ht="10.5" customHeight="1" thickBot="1" x14ac:dyDescent="0.3">
      <c r="L11" s="2"/>
      <c r="N11" s="2"/>
      <c r="O11" s="2"/>
      <c r="Q11" s="2"/>
      <c r="R11" s="2"/>
      <c r="S11" s="2"/>
      <c r="T11" s="2"/>
      <c r="U11" s="5"/>
      <c r="V11" s="2"/>
    </row>
    <row r="12" spans="1:23" ht="15" customHeight="1" x14ac:dyDescent="0.25">
      <c r="A12" s="756" t="s">
        <v>246</v>
      </c>
      <c r="C12" s="973" t="s">
        <v>34</v>
      </c>
      <c r="E12" s="980" t="s">
        <v>247</v>
      </c>
      <c r="F12" s="983" t="s">
        <v>33</v>
      </c>
      <c r="G12" s="970" t="s">
        <v>248</v>
      </c>
      <c r="I12" s="721" t="s">
        <v>249</v>
      </c>
      <c r="K12" s="21">
        <v>2018</v>
      </c>
      <c r="M12" s="214">
        <v>0</v>
      </c>
      <c r="N12" s="976">
        <v>17781389.390000001</v>
      </c>
      <c r="O12" s="127">
        <v>0</v>
      </c>
      <c r="P12" s="1001">
        <v>1</v>
      </c>
      <c r="R12" s="1015" t="s">
        <v>250</v>
      </c>
      <c r="S12" s="530">
        <v>2018</v>
      </c>
      <c r="T12" s="75">
        <v>1</v>
      </c>
      <c r="U12" s="38">
        <v>1400</v>
      </c>
      <c r="V12" s="523">
        <v>80</v>
      </c>
    </row>
    <row r="13" spans="1:23" ht="14.45" customHeight="1" x14ac:dyDescent="0.25">
      <c r="A13" s="757"/>
      <c r="C13" s="974"/>
      <c r="E13" s="981"/>
      <c r="F13" s="984"/>
      <c r="G13" s="971"/>
      <c r="I13" s="722"/>
      <c r="K13" s="22">
        <v>2019</v>
      </c>
      <c r="M13" s="102">
        <v>190004</v>
      </c>
      <c r="N13" s="977"/>
      <c r="O13" s="128">
        <v>1.0685554195604959E-2</v>
      </c>
      <c r="P13" s="1002"/>
      <c r="R13" s="1016"/>
      <c r="S13" s="531">
        <v>2019</v>
      </c>
      <c r="T13" s="76">
        <v>1</v>
      </c>
      <c r="U13" s="37">
        <v>1400</v>
      </c>
      <c r="V13" s="524">
        <v>80</v>
      </c>
    </row>
    <row r="14" spans="1:23" ht="14.45" customHeight="1" thickBot="1" x14ac:dyDescent="0.3">
      <c r="A14" s="757"/>
      <c r="C14" s="975"/>
      <c r="E14" s="982"/>
      <c r="F14" s="985"/>
      <c r="G14" s="972"/>
      <c r="I14" s="723"/>
      <c r="K14" s="23">
        <v>2020</v>
      </c>
      <c r="M14" s="215">
        <v>500171</v>
      </c>
      <c r="N14" s="978"/>
      <c r="O14" s="129">
        <v>2.8128904273435968E-2</v>
      </c>
      <c r="P14" s="1003"/>
      <c r="R14" s="1016"/>
      <c r="S14" s="532">
        <v>2020</v>
      </c>
      <c r="T14" s="77">
        <v>1</v>
      </c>
      <c r="U14" s="39">
        <v>1400</v>
      </c>
      <c r="V14" s="525">
        <v>80</v>
      </c>
    </row>
    <row r="15" spans="1:23" ht="15.75" thickBot="1" x14ac:dyDescent="0.3">
      <c r="A15" s="40"/>
      <c r="C15" s="104"/>
      <c r="E15" s="40"/>
      <c r="F15" s="40"/>
      <c r="G15" s="40"/>
      <c r="I15" s="16"/>
      <c r="K15" s="105"/>
      <c r="M15" s="376">
        <v>690175</v>
      </c>
      <c r="N15" s="278"/>
      <c r="O15" s="377">
        <v>3.8814458469040927E-2</v>
      </c>
      <c r="P15" s="108"/>
      <c r="R15" s="1017"/>
      <c r="S15" s="107"/>
      <c r="T15" s="5"/>
      <c r="U15" s="2"/>
      <c r="V15" s="5"/>
    </row>
    <row r="16" spans="1:23" ht="6" customHeight="1" x14ac:dyDescent="0.25">
      <c r="I16" s="137"/>
      <c r="M16" s="103"/>
      <c r="N16" s="331"/>
      <c r="O16" s="5"/>
      <c r="Q16" s="5"/>
      <c r="R16" s="1017"/>
      <c r="S16" s="107"/>
      <c r="T16" s="5"/>
      <c r="U16" s="2"/>
      <c r="V16" s="2"/>
    </row>
    <row r="17" spans="1:22" ht="15" customHeight="1" x14ac:dyDescent="0.25">
      <c r="A17" s="756" t="s">
        <v>246</v>
      </c>
      <c r="C17" s="973" t="s">
        <v>251</v>
      </c>
      <c r="E17" s="980" t="s">
        <v>247</v>
      </c>
      <c r="F17" s="983" t="s">
        <v>252</v>
      </c>
      <c r="G17" s="970" t="s">
        <v>248</v>
      </c>
      <c r="I17" s="721" t="s">
        <v>253</v>
      </c>
      <c r="K17" s="21">
        <v>2018</v>
      </c>
      <c r="M17" s="586" t="s">
        <v>22</v>
      </c>
      <c r="N17" s="976">
        <v>38403528.93</v>
      </c>
      <c r="O17" s="127">
        <v>0</v>
      </c>
      <c r="P17" s="1001">
        <v>1</v>
      </c>
      <c r="R17" s="1016"/>
      <c r="S17" s="530">
        <v>2018</v>
      </c>
      <c r="T17" s="572">
        <v>1</v>
      </c>
      <c r="U17" s="38">
        <v>0</v>
      </c>
      <c r="V17" s="523">
        <v>381</v>
      </c>
    </row>
    <row r="18" spans="1:22" ht="14.45" customHeight="1" x14ac:dyDescent="0.25">
      <c r="A18" s="757"/>
      <c r="C18" s="974"/>
      <c r="E18" s="981"/>
      <c r="F18" s="984"/>
      <c r="G18" s="971"/>
      <c r="I18" s="722"/>
      <c r="K18" s="22">
        <v>2019</v>
      </c>
      <c r="M18" s="587" t="s">
        <v>22</v>
      </c>
      <c r="N18" s="977"/>
      <c r="O18" s="128">
        <v>0</v>
      </c>
      <c r="P18" s="1002"/>
      <c r="R18" s="1016"/>
      <c r="S18" s="531">
        <v>2019</v>
      </c>
      <c r="T18" s="573">
        <v>1</v>
      </c>
      <c r="U18" s="37">
        <v>0</v>
      </c>
      <c r="V18" s="524">
        <v>381</v>
      </c>
    </row>
    <row r="19" spans="1:22" ht="14.45" customHeight="1" x14ac:dyDescent="0.25">
      <c r="A19" s="757"/>
      <c r="C19" s="975"/>
      <c r="E19" s="982"/>
      <c r="F19" s="985"/>
      <c r="G19" s="972"/>
      <c r="I19" s="723"/>
      <c r="K19" s="23">
        <v>2020</v>
      </c>
      <c r="M19" s="588" t="s">
        <v>22</v>
      </c>
      <c r="N19" s="978"/>
      <c r="O19" s="129">
        <v>0</v>
      </c>
      <c r="P19" s="1003"/>
      <c r="R19" s="1016"/>
      <c r="S19" s="532">
        <v>2020</v>
      </c>
      <c r="T19" s="574">
        <v>1</v>
      </c>
      <c r="U19" s="39">
        <v>0</v>
      </c>
      <c r="V19" s="525">
        <v>381</v>
      </c>
    </row>
    <row r="20" spans="1:22" x14ac:dyDescent="0.25">
      <c r="A20" s="40"/>
      <c r="C20" s="104"/>
      <c r="E20" s="40"/>
      <c r="F20" s="40"/>
      <c r="G20" s="40"/>
      <c r="I20" s="16"/>
      <c r="K20" s="105"/>
      <c r="M20" s="589" t="s">
        <v>22</v>
      </c>
      <c r="N20" s="278"/>
      <c r="O20" s="377">
        <v>0</v>
      </c>
      <c r="P20" s="108"/>
      <c r="R20" s="1017"/>
      <c r="S20" s="107"/>
      <c r="T20" s="5"/>
      <c r="U20" s="5"/>
      <c r="V20" s="2"/>
    </row>
    <row r="21" spans="1:22" ht="6" customHeight="1" thickBot="1" x14ac:dyDescent="0.3">
      <c r="I21" s="137"/>
      <c r="M21" s="103"/>
      <c r="N21" s="101"/>
      <c r="O21" s="5"/>
      <c r="R21" s="1017"/>
      <c r="S21" s="107"/>
      <c r="T21" s="2"/>
      <c r="U21" s="2"/>
      <c r="V21" s="2"/>
    </row>
    <row r="22" spans="1:22" ht="15" customHeight="1" x14ac:dyDescent="0.25">
      <c r="A22" s="756" t="s">
        <v>246</v>
      </c>
      <c r="C22" s="973" t="s">
        <v>36</v>
      </c>
      <c r="E22" s="980" t="s">
        <v>247</v>
      </c>
      <c r="F22" s="983" t="s">
        <v>33</v>
      </c>
      <c r="G22" s="970" t="s">
        <v>248</v>
      </c>
      <c r="I22" s="721" t="s">
        <v>254</v>
      </c>
      <c r="K22" s="21">
        <v>2018</v>
      </c>
      <c r="M22" s="214">
        <v>2476750</v>
      </c>
      <c r="N22" s="976">
        <v>17445000</v>
      </c>
      <c r="O22" s="127">
        <v>0.14197477787331614</v>
      </c>
      <c r="P22" s="1001">
        <v>1</v>
      </c>
      <c r="R22" s="1017"/>
      <c r="S22" s="530">
        <v>2018</v>
      </c>
      <c r="T22" s="75">
        <v>1</v>
      </c>
      <c r="U22" s="38">
        <v>0</v>
      </c>
      <c r="V22" s="523">
        <v>482</v>
      </c>
    </row>
    <row r="23" spans="1:22" ht="14.45" customHeight="1" x14ac:dyDescent="0.25">
      <c r="A23" s="757"/>
      <c r="C23" s="974"/>
      <c r="E23" s="981"/>
      <c r="F23" s="984"/>
      <c r="G23" s="971"/>
      <c r="I23" s="722"/>
      <c r="K23" s="22">
        <v>2019</v>
      </c>
      <c r="M23" s="102">
        <v>0</v>
      </c>
      <c r="N23" s="977"/>
      <c r="O23" s="128">
        <v>0</v>
      </c>
      <c r="P23" s="1002"/>
      <c r="R23" s="1017"/>
      <c r="S23" s="531">
        <v>2019</v>
      </c>
      <c r="T23" s="76">
        <v>1</v>
      </c>
      <c r="U23" s="37">
        <v>0</v>
      </c>
      <c r="V23" s="524">
        <v>482</v>
      </c>
    </row>
    <row r="24" spans="1:22" ht="14.45" customHeight="1" thickBot="1" x14ac:dyDescent="0.3">
      <c r="A24" s="757"/>
      <c r="C24" s="975"/>
      <c r="E24" s="982"/>
      <c r="F24" s="985"/>
      <c r="G24" s="972"/>
      <c r="I24" s="723"/>
      <c r="K24" s="23">
        <v>2020</v>
      </c>
      <c r="M24" s="215">
        <v>0</v>
      </c>
      <c r="N24" s="978"/>
      <c r="O24" s="129">
        <v>0</v>
      </c>
      <c r="P24" s="1003"/>
      <c r="R24" s="1017"/>
      <c r="S24" s="532">
        <v>2020</v>
      </c>
      <c r="T24" s="77">
        <v>1</v>
      </c>
      <c r="U24" s="39">
        <v>0</v>
      </c>
      <c r="V24" s="525">
        <v>482</v>
      </c>
    </row>
    <row r="25" spans="1:22" ht="15.75" thickBot="1" x14ac:dyDescent="0.3">
      <c r="A25" s="40"/>
      <c r="C25" s="104"/>
      <c r="E25" s="40"/>
      <c r="F25" s="40"/>
      <c r="G25" s="40"/>
      <c r="I25" s="16"/>
      <c r="K25" s="105"/>
      <c r="M25" s="376">
        <v>2476750</v>
      </c>
      <c r="N25" s="278"/>
      <c r="O25" s="377">
        <v>0.14197477787331614</v>
      </c>
      <c r="P25" s="108"/>
      <c r="R25" s="1017"/>
      <c r="S25" s="107"/>
      <c r="T25" s="5"/>
      <c r="U25" s="5"/>
      <c r="V25" s="2"/>
    </row>
    <row r="26" spans="1:22" ht="6" customHeight="1" thickBot="1" x14ac:dyDescent="0.3">
      <c r="I26" s="137"/>
      <c r="M26" s="103"/>
      <c r="N26" s="331"/>
      <c r="O26" s="5"/>
      <c r="Q26" s="5"/>
      <c r="R26" s="1017"/>
      <c r="S26" s="107"/>
      <c r="T26" s="5"/>
      <c r="U26" s="2"/>
      <c r="V26" s="2"/>
    </row>
    <row r="27" spans="1:22" ht="15" customHeight="1" x14ac:dyDescent="0.25">
      <c r="A27" s="756" t="s">
        <v>246</v>
      </c>
      <c r="C27" s="973" t="s">
        <v>37</v>
      </c>
      <c r="E27" s="980" t="s">
        <v>247</v>
      </c>
      <c r="F27" s="983" t="s">
        <v>33</v>
      </c>
      <c r="G27" s="970" t="s">
        <v>248</v>
      </c>
      <c r="I27" s="721" t="s">
        <v>254</v>
      </c>
      <c r="K27" s="21">
        <v>2018</v>
      </c>
      <c r="M27" s="214">
        <v>2251750</v>
      </c>
      <c r="N27" s="976">
        <v>29132359.620000001</v>
      </c>
      <c r="O27" s="127">
        <v>7.7293773294427021E-2</v>
      </c>
      <c r="P27" s="1001">
        <v>1</v>
      </c>
      <c r="R27" s="1017"/>
      <c r="S27" s="530">
        <v>2018</v>
      </c>
      <c r="T27" s="75">
        <v>1</v>
      </c>
      <c r="U27" s="38">
        <v>0</v>
      </c>
      <c r="V27" s="523">
        <v>437</v>
      </c>
    </row>
    <row r="28" spans="1:22" ht="14.45" customHeight="1" x14ac:dyDescent="0.25">
      <c r="A28" s="757"/>
      <c r="C28" s="974"/>
      <c r="E28" s="981"/>
      <c r="F28" s="984"/>
      <c r="G28" s="971"/>
      <c r="I28" s="722"/>
      <c r="K28" s="22">
        <v>2019</v>
      </c>
      <c r="M28" s="102">
        <v>0</v>
      </c>
      <c r="N28" s="977"/>
      <c r="O28" s="128">
        <v>0</v>
      </c>
      <c r="P28" s="1002"/>
      <c r="R28" s="1017"/>
      <c r="S28" s="531">
        <v>2019</v>
      </c>
      <c r="T28" s="76">
        <v>1</v>
      </c>
      <c r="U28" s="37">
        <v>0</v>
      </c>
      <c r="V28" s="524">
        <v>437</v>
      </c>
    </row>
    <row r="29" spans="1:22" ht="14.45" customHeight="1" thickBot="1" x14ac:dyDescent="0.3">
      <c r="A29" s="757"/>
      <c r="C29" s="975"/>
      <c r="E29" s="982"/>
      <c r="F29" s="985"/>
      <c r="G29" s="972"/>
      <c r="I29" s="723"/>
      <c r="K29" s="23">
        <v>2020</v>
      </c>
      <c r="M29" s="215">
        <v>0</v>
      </c>
      <c r="N29" s="978"/>
      <c r="O29" s="129">
        <v>0</v>
      </c>
      <c r="P29" s="1003"/>
      <c r="R29" s="1017"/>
      <c r="S29" s="532">
        <v>2020</v>
      </c>
      <c r="T29" s="77">
        <v>1</v>
      </c>
      <c r="U29" s="39">
        <v>0</v>
      </c>
      <c r="V29" s="525">
        <v>437</v>
      </c>
    </row>
    <row r="30" spans="1:22" ht="15.75" thickBot="1" x14ac:dyDescent="0.3">
      <c r="A30" s="40"/>
      <c r="C30" s="104"/>
      <c r="E30" s="40"/>
      <c r="F30" s="40"/>
      <c r="G30" s="40"/>
      <c r="I30" s="16"/>
      <c r="K30" s="105"/>
      <c r="M30" s="376">
        <v>2251750</v>
      </c>
      <c r="N30" s="278"/>
      <c r="O30" s="377">
        <v>7.7293773294427021E-2</v>
      </c>
      <c r="P30" s="108"/>
      <c r="R30" s="1017"/>
      <c r="S30" s="107"/>
      <c r="T30" s="5"/>
      <c r="U30" s="5"/>
      <c r="V30" s="2"/>
    </row>
    <row r="31" spans="1:22" ht="6" customHeight="1" thickBot="1" x14ac:dyDescent="0.3">
      <c r="I31" s="137"/>
      <c r="M31" s="103"/>
      <c r="N31" s="331"/>
      <c r="O31" s="5"/>
      <c r="R31" s="1017"/>
      <c r="S31" s="107"/>
      <c r="T31" s="2"/>
      <c r="U31" s="2"/>
      <c r="V31" s="2"/>
    </row>
    <row r="32" spans="1:22" ht="15" customHeight="1" x14ac:dyDescent="0.25">
      <c r="A32" s="756" t="s">
        <v>246</v>
      </c>
      <c r="C32" s="973" t="s">
        <v>38</v>
      </c>
      <c r="E32" s="980" t="s">
        <v>247</v>
      </c>
      <c r="F32" s="983" t="s">
        <v>33</v>
      </c>
      <c r="G32" s="970" t="s">
        <v>248</v>
      </c>
      <c r="I32" s="721" t="s">
        <v>253</v>
      </c>
      <c r="K32" s="21">
        <v>2018</v>
      </c>
      <c r="M32" s="214">
        <v>3059000</v>
      </c>
      <c r="N32" s="976">
        <v>41500000</v>
      </c>
      <c r="O32" s="127">
        <v>7.371084337349397E-2</v>
      </c>
      <c r="P32" s="1001">
        <v>1</v>
      </c>
      <c r="R32" s="1017"/>
      <c r="S32" s="530">
        <v>2018</v>
      </c>
      <c r="T32" s="75">
        <v>1</v>
      </c>
      <c r="U32" s="38">
        <v>0</v>
      </c>
      <c r="V32" s="523">
        <v>593</v>
      </c>
    </row>
    <row r="33" spans="1:22" ht="14.45" customHeight="1" x14ac:dyDescent="0.25">
      <c r="A33" s="757"/>
      <c r="C33" s="974"/>
      <c r="E33" s="981"/>
      <c r="F33" s="984"/>
      <c r="G33" s="971"/>
      <c r="I33" s="722"/>
      <c r="K33" s="22">
        <v>2019</v>
      </c>
      <c r="M33" s="102">
        <v>0</v>
      </c>
      <c r="N33" s="977"/>
      <c r="O33" s="128">
        <v>0</v>
      </c>
      <c r="P33" s="1002"/>
      <c r="R33" s="1017"/>
      <c r="S33" s="531">
        <v>2019</v>
      </c>
      <c r="T33" s="76">
        <v>1</v>
      </c>
      <c r="U33" s="37">
        <v>0</v>
      </c>
      <c r="V33" s="524">
        <v>593</v>
      </c>
    </row>
    <row r="34" spans="1:22" ht="14.45" customHeight="1" thickBot="1" x14ac:dyDescent="0.3">
      <c r="A34" s="757"/>
      <c r="C34" s="975"/>
      <c r="E34" s="982"/>
      <c r="F34" s="985"/>
      <c r="G34" s="972"/>
      <c r="I34" s="723"/>
      <c r="K34" s="23">
        <v>2020</v>
      </c>
      <c r="M34" s="215">
        <v>0</v>
      </c>
      <c r="N34" s="978"/>
      <c r="O34" s="129">
        <v>0</v>
      </c>
      <c r="P34" s="1003"/>
      <c r="R34" s="1017"/>
      <c r="S34" s="532">
        <v>2020</v>
      </c>
      <c r="T34" s="77">
        <v>1</v>
      </c>
      <c r="U34" s="39">
        <v>0</v>
      </c>
      <c r="V34" s="525">
        <v>593</v>
      </c>
    </row>
    <row r="35" spans="1:22" ht="15.75" thickBot="1" x14ac:dyDescent="0.3">
      <c r="A35" s="40"/>
      <c r="C35" s="104"/>
      <c r="E35" s="40"/>
      <c r="F35" s="40"/>
      <c r="G35" s="40"/>
      <c r="I35" s="16"/>
      <c r="K35" s="105"/>
      <c r="M35" s="376">
        <v>3059000</v>
      </c>
      <c r="N35" s="278"/>
      <c r="O35" s="377">
        <v>7.371084337349397E-2</v>
      </c>
      <c r="P35" s="108"/>
      <c r="R35" s="1017"/>
      <c r="S35" s="107"/>
      <c r="T35" s="5"/>
      <c r="U35" s="2"/>
      <c r="V35" s="5"/>
    </row>
    <row r="36" spans="1:22" ht="6" customHeight="1" thickBot="1" x14ac:dyDescent="0.3">
      <c r="I36" s="137"/>
      <c r="M36" s="103"/>
      <c r="N36" s="331"/>
      <c r="O36" s="5"/>
      <c r="Q36" s="5"/>
      <c r="R36" s="1017"/>
      <c r="S36" s="107"/>
      <c r="T36" s="5"/>
      <c r="U36" s="2"/>
      <c r="V36" s="2"/>
    </row>
    <row r="37" spans="1:22" ht="15" customHeight="1" x14ac:dyDescent="0.25">
      <c r="A37" s="756" t="s">
        <v>246</v>
      </c>
      <c r="C37" s="973" t="s">
        <v>39</v>
      </c>
      <c r="E37" s="980" t="s">
        <v>247</v>
      </c>
      <c r="F37" s="983" t="s">
        <v>33</v>
      </c>
      <c r="G37" s="970" t="s">
        <v>248</v>
      </c>
      <c r="I37" s="721" t="s">
        <v>255</v>
      </c>
      <c r="K37" s="21">
        <v>2018</v>
      </c>
      <c r="M37" s="214">
        <v>0</v>
      </c>
      <c r="N37" s="976">
        <v>50864514.369999997</v>
      </c>
      <c r="O37" s="127">
        <v>0</v>
      </c>
      <c r="P37" s="1001">
        <v>1</v>
      </c>
      <c r="R37" s="1017"/>
      <c r="S37" s="530">
        <v>2018</v>
      </c>
      <c r="T37" s="75">
        <v>1</v>
      </c>
      <c r="U37" s="38">
        <v>0</v>
      </c>
      <c r="V37" s="523">
        <v>600</v>
      </c>
    </row>
    <row r="38" spans="1:22" ht="14.45" customHeight="1" x14ac:dyDescent="0.25">
      <c r="A38" s="757"/>
      <c r="C38" s="974"/>
      <c r="E38" s="981"/>
      <c r="F38" s="984"/>
      <c r="G38" s="971"/>
      <c r="I38" s="722"/>
      <c r="K38" s="22">
        <v>2019</v>
      </c>
      <c r="M38" s="102">
        <v>3066750</v>
      </c>
      <c r="N38" s="977"/>
      <c r="O38" s="128">
        <v>6.0292524916128479E-2</v>
      </c>
      <c r="P38" s="1002"/>
      <c r="R38" s="1017"/>
      <c r="S38" s="531">
        <v>2019</v>
      </c>
      <c r="T38" s="76">
        <v>1</v>
      </c>
      <c r="U38" s="37">
        <v>0</v>
      </c>
      <c r="V38" s="524">
        <v>600</v>
      </c>
    </row>
    <row r="39" spans="1:22" ht="14.45" customHeight="1" thickBot="1" x14ac:dyDescent="0.3">
      <c r="A39" s="757"/>
      <c r="C39" s="975"/>
      <c r="E39" s="982"/>
      <c r="F39" s="985"/>
      <c r="G39" s="972"/>
      <c r="I39" s="723"/>
      <c r="K39" s="23">
        <v>2020</v>
      </c>
      <c r="M39" s="215">
        <v>0</v>
      </c>
      <c r="N39" s="978"/>
      <c r="O39" s="129">
        <v>0</v>
      </c>
      <c r="P39" s="1003"/>
      <c r="R39" s="1017"/>
      <c r="S39" s="532">
        <v>2020</v>
      </c>
      <c r="T39" s="77">
        <v>1</v>
      </c>
      <c r="U39" s="39">
        <v>0</v>
      </c>
      <c r="V39" s="525">
        <v>600</v>
      </c>
    </row>
    <row r="40" spans="1:22" ht="15.75" thickBot="1" x14ac:dyDescent="0.3">
      <c r="A40" s="40"/>
      <c r="C40" s="104"/>
      <c r="E40" s="40"/>
      <c r="F40" s="40"/>
      <c r="G40" s="40"/>
      <c r="I40" s="16"/>
      <c r="K40" s="105"/>
      <c r="M40" s="376">
        <v>3066750</v>
      </c>
      <c r="N40" s="278"/>
      <c r="O40" s="377">
        <v>6.0292524916128479E-2</v>
      </c>
      <c r="P40" s="108"/>
      <c r="R40" s="1017"/>
      <c r="S40" s="107"/>
      <c r="T40" s="5"/>
      <c r="U40" s="5"/>
      <c r="V40" s="2"/>
    </row>
    <row r="41" spans="1:22" ht="6" customHeight="1" thickBot="1" x14ac:dyDescent="0.3">
      <c r="I41" s="137"/>
      <c r="M41" s="103"/>
      <c r="N41" s="333"/>
      <c r="O41" s="5"/>
      <c r="R41" s="1017"/>
      <c r="S41" s="107"/>
      <c r="T41" s="2"/>
      <c r="U41" s="2"/>
      <c r="V41" s="2"/>
    </row>
    <row r="42" spans="1:22" ht="14.45" customHeight="1" x14ac:dyDescent="0.25">
      <c r="A42" s="756" t="s">
        <v>256</v>
      </c>
      <c r="C42" s="973" t="s">
        <v>257</v>
      </c>
      <c r="E42" s="980" t="s">
        <v>247</v>
      </c>
      <c r="F42" s="983" t="s">
        <v>33</v>
      </c>
      <c r="G42" s="970" t="s">
        <v>248</v>
      </c>
      <c r="I42" s="721" t="s">
        <v>258</v>
      </c>
      <c r="K42" s="21">
        <v>2018</v>
      </c>
      <c r="M42" s="214">
        <v>5931320</v>
      </c>
      <c r="N42" s="976">
        <v>77047673</v>
      </c>
      <c r="O42" s="127">
        <v>7.6982467724885081E-2</v>
      </c>
      <c r="P42" s="1001">
        <v>1</v>
      </c>
      <c r="R42" s="1017"/>
      <c r="S42" s="530">
        <v>2018</v>
      </c>
      <c r="T42" s="75">
        <v>1</v>
      </c>
      <c r="U42" s="38">
        <v>0</v>
      </c>
      <c r="V42" s="523">
        <v>1050</v>
      </c>
    </row>
    <row r="43" spans="1:22" ht="14.45" customHeight="1" x14ac:dyDescent="0.25">
      <c r="A43" s="757"/>
      <c r="C43" s="974"/>
      <c r="E43" s="981"/>
      <c r="F43" s="984"/>
      <c r="G43" s="971"/>
      <c r="I43" s="722"/>
      <c r="K43" s="22">
        <v>2019</v>
      </c>
      <c r="M43" s="102">
        <v>10099072</v>
      </c>
      <c r="N43" s="977"/>
      <c r="O43" s="128">
        <v>0.13107562638523815</v>
      </c>
      <c r="P43" s="1002"/>
      <c r="R43" s="1017"/>
      <c r="S43" s="531">
        <v>2019</v>
      </c>
      <c r="T43" s="76">
        <v>1</v>
      </c>
      <c r="U43" s="37">
        <v>0</v>
      </c>
      <c r="V43" s="524">
        <v>1050</v>
      </c>
    </row>
    <row r="44" spans="1:22" ht="14.45" customHeight="1" thickBot="1" x14ac:dyDescent="0.3">
      <c r="A44" s="757"/>
      <c r="C44" s="975"/>
      <c r="E44" s="982"/>
      <c r="F44" s="985"/>
      <c r="G44" s="972"/>
      <c r="I44" s="723"/>
      <c r="K44" s="23">
        <v>2020</v>
      </c>
      <c r="M44" s="215">
        <v>20003874</v>
      </c>
      <c r="N44" s="978"/>
      <c r="O44" s="129">
        <v>0.25962982684759345</v>
      </c>
      <c r="P44" s="1003"/>
      <c r="R44" s="1017"/>
      <c r="S44" s="532">
        <v>2020</v>
      </c>
      <c r="T44" s="77">
        <v>1</v>
      </c>
      <c r="U44" s="39">
        <v>0</v>
      </c>
      <c r="V44" s="525">
        <v>1050</v>
      </c>
    </row>
    <row r="45" spans="1:22" ht="15.75" thickBot="1" x14ac:dyDescent="0.3">
      <c r="A45" s="40"/>
      <c r="C45" s="104"/>
      <c r="E45" s="40"/>
      <c r="F45" s="40"/>
      <c r="G45" s="40"/>
      <c r="I45" s="16"/>
      <c r="K45" s="105"/>
      <c r="M45" s="376">
        <v>36034266</v>
      </c>
      <c r="N45" s="278"/>
      <c r="O45" s="377">
        <v>0.46768792095771666</v>
      </c>
      <c r="P45" s="108"/>
      <c r="R45" s="1017"/>
      <c r="S45" s="107"/>
      <c r="T45" s="5"/>
      <c r="U45" s="2"/>
      <c r="V45" s="2"/>
    </row>
    <row r="46" spans="1:22" ht="6" customHeight="1" thickBot="1" x14ac:dyDescent="0.3">
      <c r="I46" s="137"/>
      <c r="M46" s="103"/>
      <c r="N46" s="331"/>
      <c r="O46" s="5"/>
      <c r="R46" s="1017"/>
      <c r="S46" s="107"/>
      <c r="T46" s="2"/>
      <c r="U46" s="2"/>
      <c r="V46" s="2"/>
    </row>
    <row r="47" spans="1:22" ht="14.45" customHeight="1" x14ac:dyDescent="0.25">
      <c r="A47" s="756" t="s">
        <v>256</v>
      </c>
      <c r="C47" s="973" t="s">
        <v>41</v>
      </c>
      <c r="E47" s="980" t="s">
        <v>247</v>
      </c>
      <c r="F47" s="983" t="s">
        <v>33</v>
      </c>
      <c r="G47" s="970" t="s">
        <v>248</v>
      </c>
      <c r="I47" s="721" t="s">
        <v>258</v>
      </c>
      <c r="K47" s="21">
        <v>2018</v>
      </c>
      <c r="M47" s="214">
        <v>3032280</v>
      </c>
      <c r="N47" s="976">
        <v>63073186</v>
      </c>
      <c r="O47" s="127">
        <v>4.807558000954637E-2</v>
      </c>
      <c r="P47" s="1001">
        <v>1</v>
      </c>
      <c r="R47" s="1017"/>
      <c r="S47" s="530">
        <v>2018</v>
      </c>
      <c r="T47" s="75">
        <v>1</v>
      </c>
      <c r="U47" s="38">
        <v>1400</v>
      </c>
      <c r="V47" s="523">
        <v>1400</v>
      </c>
    </row>
    <row r="48" spans="1:22" ht="14.45" customHeight="1" x14ac:dyDescent="0.25">
      <c r="A48" s="757"/>
      <c r="C48" s="974"/>
      <c r="E48" s="981"/>
      <c r="F48" s="984"/>
      <c r="G48" s="971"/>
      <c r="I48" s="722"/>
      <c r="K48" s="22">
        <v>2019</v>
      </c>
      <c r="M48" s="102">
        <v>10653265</v>
      </c>
      <c r="N48" s="977"/>
      <c r="O48" s="128">
        <v>0.16890323250834355</v>
      </c>
      <c r="P48" s="1002"/>
      <c r="R48" s="1017"/>
      <c r="S48" s="531">
        <v>2019</v>
      </c>
      <c r="T48" s="76">
        <v>1</v>
      </c>
      <c r="U48" s="37">
        <v>1400</v>
      </c>
      <c r="V48" s="524">
        <v>1400</v>
      </c>
    </row>
    <row r="49" spans="1:22" ht="14.45" customHeight="1" thickBot="1" x14ac:dyDescent="0.3">
      <c r="A49" s="757"/>
      <c r="C49" s="975"/>
      <c r="E49" s="982"/>
      <c r="F49" s="985"/>
      <c r="G49" s="972"/>
      <c r="I49" s="723"/>
      <c r="K49" s="23">
        <v>2020</v>
      </c>
      <c r="M49" s="215">
        <v>13076187</v>
      </c>
      <c r="N49" s="978"/>
      <c r="O49" s="129">
        <v>0.20731768647298077</v>
      </c>
      <c r="P49" s="1003"/>
      <c r="R49" s="1017"/>
      <c r="S49" s="532">
        <v>2020</v>
      </c>
      <c r="T49" s="77">
        <v>1</v>
      </c>
      <c r="U49" s="39">
        <v>1400</v>
      </c>
      <c r="V49" s="525">
        <v>1400</v>
      </c>
    </row>
    <row r="50" spans="1:22" ht="15.75" thickBot="1" x14ac:dyDescent="0.3">
      <c r="A50" s="40"/>
      <c r="C50" s="104"/>
      <c r="E50" s="40"/>
      <c r="F50" s="40"/>
      <c r="G50" s="40"/>
      <c r="I50" s="16"/>
      <c r="K50" s="105"/>
      <c r="M50" s="376">
        <v>26761732</v>
      </c>
      <c r="N50" s="278"/>
      <c r="O50" s="377">
        <v>0.42429649899087069</v>
      </c>
      <c r="P50" s="108"/>
      <c r="R50" s="1017"/>
      <c r="S50" s="107"/>
      <c r="T50" s="5"/>
      <c r="U50" s="5"/>
      <c r="V50" s="5"/>
    </row>
    <row r="51" spans="1:22" ht="6" customHeight="1" thickBot="1" x14ac:dyDescent="0.3">
      <c r="I51" s="137"/>
      <c r="M51" s="103"/>
      <c r="N51" s="331"/>
      <c r="O51" s="5"/>
      <c r="R51" s="1017"/>
      <c r="S51" s="107"/>
      <c r="T51" s="2"/>
      <c r="U51" s="2"/>
      <c r="V51" s="2"/>
    </row>
    <row r="52" spans="1:22" ht="14.45" customHeight="1" x14ac:dyDescent="0.25">
      <c r="A52" s="756" t="s">
        <v>256</v>
      </c>
      <c r="C52" s="973" t="s">
        <v>42</v>
      </c>
      <c r="E52" s="980" t="s">
        <v>247</v>
      </c>
      <c r="F52" s="983" t="s">
        <v>33</v>
      </c>
      <c r="G52" s="970" t="s">
        <v>248</v>
      </c>
      <c r="I52" s="721" t="s">
        <v>258</v>
      </c>
      <c r="K52" s="21">
        <v>2018</v>
      </c>
      <c r="M52" s="214">
        <v>861786</v>
      </c>
      <c r="N52" s="976">
        <v>50858140</v>
      </c>
      <c r="O52" s="127">
        <v>1.6944898102840569E-2</v>
      </c>
      <c r="P52" s="1001">
        <v>1</v>
      </c>
      <c r="R52" s="1017"/>
      <c r="S52" s="530">
        <v>2018</v>
      </c>
      <c r="T52" s="75">
        <v>1</v>
      </c>
      <c r="U52" s="38">
        <v>400</v>
      </c>
      <c r="V52" s="523">
        <v>750</v>
      </c>
    </row>
    <row r="53" spans="1:22" ht="14.45" customHeight="1" x14ac:dyDescent="0.25">
      <c r="A53" s="757"/>
      <c r="C53" s="974"/>
      <c r="E53" s="981"/>
      <c r="F53" s="984"/>
      <c r="G53" s="971"/>
      <c r="I53" s="722"/>
      <c r="K53" s="22">
        <v>2019</v>
      </c>
      <c r="M53" s="102">
        <v>5253875</v>
      </c>
      <c r="N53" s="977"/>
      <c r="O53" s="128">
        <v>0.10330450543413502</v>
      </c>
      <c r="P53" s="1002"/>
      <c r="R53" s="1017"/>
      <c r="S53" s="531">
        <v>2019</v>
      </c>
      <c r="T53" s="76">
        <v>1</v>
      </c>
      <c r="U53" s="37">
        <v>400</v>
      </c>
      <c r="V53" s="524">
        <v>750</v>
      </c>
    </row>
    <row r="54" spans="1:22" ht="14.45" customHeight="1" thickBot="1" x14ac:dyDescent="0.3">
      <c r="A54" s="757"/>
      <c r="C54" s="975"/>
      <c r="E54" s="982"/>
      <c r="F54" s="985"/>
      <c r="G54" s="972"/>
      <c r="I54" s="723"/>
      <c r="K54" s="23">
        <v>2020</v>
      </c>
      <c r="M54" s="215">
        <v>5072476</v>
      </c>
      <c r="N54" s="978"/>
      <c r="O54" s="129">
        <v>9.9737741097098709E-2</v>
      </c>
      <c r="P54" s="1003"/>
      <c r="R54" s="1017"/>
      <c r="S54" s="532">
        <v>2020</v>
      </c>
      <c r="T54" s="77">
        <v>1</v>
      </c>
      <c r="U54" s="39">
        <v>400</v>
      </c>
      <c r="V54" s="525">
        <v>750</v>
      </c>
    </row>
    <row r="55" spans="1:22" ht="15.75" thickBot="1" x14ac:dyDescent="0.3">
      <c r="A55" s="40"/>
      <c r="C55" s="104"/>
      <c r="E55" s="40"/>
      <c r="F55" s="40"/>
      <c r="G55" s="40"/>
      <c r="I55" s="16"/>
      <c r="K55" s="105"/>
      <c r="M55" s="376">
        <v>11188137</v>
      </c>
      <c r="N55" s="278"/>
      <c r="O55" s="377">
        <v>0.21998714463407432</v>
      </c>
      <c r="P55" s="108"/>
      <c r="R55" s="1017"/>
      <c r="S55" s="107"/>
      <c r="T55" s="5"/>
      <c r="U55" s="2"/>
      <c r="V55" s="2"/>
    </row>
    <row r="56" spans="1:22" ht="6" customHeight="1" thickBot="1" x14ac:dyDescent="0.3">
      <c r="I56" s="137"/>
      <c r="M56" s="103"/>
      <c r="N56" s="331"/>
      <c r="O56" s="5"/>
      <c r="Q56" s="5"/>
      <c r="R56" s="1017"/>
      <c r="S56" s="107"/>
      <c r="T56" s="5"/>
      <c r="U56" s="2"/>
      <c r="V56" s="2"/>
    </row>
    <row r="57" spans="1:22" ht="14.45" customHeight="1" x14ac:dyDescent="0.25">
      <c r="A57" s="756" t="s">
        <v>256</v>
      </c>
      <c r="C57" s="973" t="s">
        <v>43</v>
      </c>
      <c r="E57" s="980" t="s">
        <v>247</v>
      </c>
      <c r="F57" s="983" t="s">
        <v>33</v>
      </c>
      <c r="G57" s="970" t="s">
        <v>248</v>
      </c>
      <c r="I57" s="721" t="s">
        <v>258</v>
      </c>
      <c r="K57" s="21">
        <v>2018</v>
      </c>
      <c r="M57" s="214">
        <v>1874866</v>
      </c>
      <c r="N57" s="976">
        <v>109400000</v>
      </c>
      <c r="O57" s="127">
        <v>1.7137714808043877E-2</v>
      </c>
      <c r="P57" s="1001">
        <v>1</v>
      </c>
      <c r="R57" s="1017"/>
      <c r="S57" s="530">
        <v>2018</v>
      </c>
      <c r="T57" s="75">
        <v>1</v>
      </c>
      <c r="U57" s="38">
        <v>0</v>
      </c>
      <c r="V57" s="523">
        <v>1200</v>
      </c>
    </row>
    <row r="58" spans="1:22" ht="14.45" customHeight="1" x14ac:dyDescent="0.25">
      <c r="A58" s="757"/>
      <c r="C58" s="974"/>
      <c r="E58" s="981"/>
      <c r="F58" s="984"/>
      <c r="G58" s="971"/>
      <c r="I58" s="722"/>
      <c r="K58" s="22">
        <v>2019</v>
      </c>
      <c r="M58" s="102">
        <v>2316577</v>
      </c>
      <c r="N58" s="977"/>
      <c r="O58" s="128">
        <v>2.1175292504570384E-2</v>
      </c>
      <c r="P58" s="1002"/>
      <c r="R58" s="1017"/>
      <c r="S58" s="531">
        <v>2019</v>
      </c>
      <c r="T58" s="76">
        <v>1</v>
      </c>
      <c r="U58" s="37">
        <v>0</v>
      </c>
      <c r="V58" s="524">
        <v>1200</v>
      </c>
    </row>
    <row r="59" spans="1:22" ht="14.45" customHeight="1" thickBot="1" x14ac:dyDescent="0.3">
      <c r="A59" s="757"/>
      <c r="C59" s="975"/>
      <c r="E59" s="982"/>
      <c r="F59" s="985"/>
      <c r="G59" s="972"/>
      <c r="I59" s="723"/>
      <c r="K59" s="23">
        <v>2020</v>
      </c>
      <c r="M59" s="215">
        <v>6858943</v>
      </c>
      <c r="N59" s="978"/>
      <c r="O59" s="129">
        <v>6.2696005484460693E-2</v>
      </c>
      <c r="P59" s="1003"/>
      <c r="R59" s="1018"/>
      <c r="S59" s="532">
        <v>2020</v>
      </c>
      <c r="T59" s="77">
        <v>1</v>
      </c>
      <c r="U59" s="39">
        <v>0</v>
      </c>
      <c r="V59" s="525">
        <v>1200</v>
      </c>
    </row>
    <row r="60" spans="1:22" ht="15.75" thickBot="1" x14ac:dyDescent="0.3">
      <c r="A60" s="40"/>
      <c r="C60" s="104"/>
      <c r="E60" s="40"/>
      <c r="F60" s="40"/>
      <c r="G60" s="40"/>
      <c r="I60" s="16"/>
      <c r="K60" s="105"/>
      <c r="M60" s="376">
        <v>11050386</v>
      </c>
      <c r="N60" s="278"/>
      <c r="O60" s="377">
        <v>0.10100901279707496</v>
      </c>
      <c r="P60" s="108"/>
      <c r="R60" s="107"/>
      <c r="S60" s="1"/>
    </row>
    <row r="61" spans="1:22" ht="6" customHeight="1" x14ac:dyDescent="0.25">
      <c r="I61" s="137"/>
      <c r="L61" s="5"/>
      <c r="M61" s="103"/>
      <c r="N61" s="31"/>
      <c r="O61" s="5"/>
      <c r="Q61" s="5"/>
      <c r="R61" s="41"/>
      <c r="S61" s="41"/>
      <c r="T61" s="5"/>
    </row>
    <row r="62" spans="1:22" x14ac:dyDescent="0.25">
      <c r="A62" s="40"/>
      <c r="C62" s="1" t="s">
        <v>80</v>
      </c>
      <c r="I62" s="137"/>
      <c r="M62" s="103"/>
      <c r="R62" s="41"/>
      <c r="S62" s="41"/>
    </row>
    <row r="63" spans="1:22" x14ac:dyDescent="0.25">
      <c r="I63" s="137"/>
      <c r="R63" s="41"/>
      <c r="S63" s="41"/>
    </row>
    <row r="64" spans="1:22" x14ac:dyDescent="0.25">
      <c r="A64" s="979"/>
      <c r="I64" s="137"/>
      <c r="R64" s="41"/>
      <c r="S64" s="41"/>
    </row>
    <row r="65" spans="1:19" x14ac:dyDescent="0.25">
      <c r="A65" s="979"/>
      <c r="I65" s="137"/>
      <c r="R65" s="41"/>
      <c r="S65" s="41"/>
    </row>
    <row r="66" spans="1:19" x14ac:dyDescent="0.25">
      <c r="A66" s="979"/>
      <c r="I66" s="137"/>
      <c r="R66" s="41"/>
      <c r="S66" s="41"/>
    </row>
    <row r="67" spans="1:19" x14ac:dyDescent="0.25">
      <c r="A67" s="979"/>
      <c r="I67" s="137"/>
      <c r="R67" s="41"/>
      <c r="S67" s="41"/>
    </row>
    <row r="68" spans="1:19" x14ac:dyDescent="0.25">
      <c r="A68" s="979"/>
      <c r="I68" s="137"/>
      <c r="R68" s="41"/>
      <c r="S68" s="41"/>
    </row>
    <row r="69" spans="1:19" x14ac:dyDescent="0.25">
      <c r="I69" s="137"/>
      <c r="R69" s="41"/>
      <c r="S69" s="41"/>
    </row>
    <row r="70" spans="1:19" hidden="1" x14ac:dyDescent="0.25">
      <c r="A70" s="979"/>
      <c r="I70" s="137"/>
      <c r="R70" s="41"/>
      <c r="S70" s="41"/>
    </row>
    <row r="71" spans="1:19" hidden="1" x14ac:dyDescent="0.25">
      <c r="A71" s="979"/>
      <c r="I71" s="137"/>
      <c r="R71" s="41"/>
      <c r="S71" s="41"/>
    </row>
    <row r="72" spans="1:19" hidden="1" x14ac:dyDescent="0.25">
      <c r="A72" s="979"/>
      <c r="I72" s="137"/>
      <c r="R72" s="41"/>
      <c r="S72" s="41"/>
    </row>
    <row r="73" spans="1:19" hidden="1" x14ac:dyDescent="0.25">
      <c r="A73" s="979"/>
      <c r="I73" s="137"/>
      <c r="R73" s="41"/>
      <c r="S73" s="41"/>
    </row>
    <row r="74" spans="1:19" hidden="1" x14ac:dyDescent="0.25">
      <c r="A74" s="979"/>
      <c r="I74" s="137"/>
      <c r="R74" s="41"/>
      <c r="S74" s="41"/>
    </row>
    <row r="75" spans="1:19" hidden="1" x14ac:dyDescent="0.25">
      <c r="I75" s="137"/>
      <c r="R75" s="41"/>
      <c r="S75" s="41"/>
    </row>
    <row r="76" spans="1:19" hidden="1" x14ac:dyDescent="0.25">
      <c r="A76" s="979"/>
      <c r="I76" s="137"/>
      <c r="R76" s="41"/>
      <c r="S76" s="41"/>
    </row>
    <row r="77" spans="1:19" hidden="1" x14ac:dyDescent="0.25">
      <c r="A77" s="979"/>
      <c r="I77" s="137"/>
      <c r="R77" s="41"/>
      <c r="S77" s="41"/>
    </row>
    <row r="78" spans="1:19" hidden="1" x14ac:dyDescent="0.25">
      <c r="A78" s="979"/>
      <c r="I78" s="137"/>
      <c r="R78" s="41"/>
      <c r="S78" s="41"/>
    </row>
    <row r="79" spans="1:19" hidden="1" x14ac:dyDescent="0.25">
      <c r="I79" s="137"/>
      <c r="R79" s="41"/>
      <c r="S79" s="41"/>
    </row>
    <row r="80" spans="1:19" hidden="1" x14ac:dyDescent="0.25">
      <c r="A80" s="979"/>
      <c r="I80" s="137"/>
      <c r="R80" s="41"/>
      <c r="S80" s="41"/>
    </row>
    <row r="81" spans="1:19" hidden="1" x14ac:dyDescent="0.25">
      <c r="A81" s="979"/>
      <c r="I81" s="137"/>
      <c r="R81" s="41"/>
      <c r="S81" s="41"/>
    </row>
    <row r="82" spans="1:19" hidden="1" x14ac:dyDescent="0.25">
      <c r="A82" s="979"/>
      <c r="I82" s="137"/>
      <c r="R82" s="41"/>
      <c r="S82" s="41"/>
    </row>
    <row r="83" spans="1:19" hidden="1" x14ac:dyDescent="0.25">
      <c r="I83" s="137"/>
      <c r="R83" s="41"/>
      <c r="S83" s="41"/>
    </row>
    <row r="84" spans="1:19" hidden="1" x14ac:dyDescent="0.25">
      <c r="A84" s="979"/>
      <c r="I84" s="137"/>
      <c r="R84" s="41"/>
      <c r="S84" s="41"/>
    </row>
    <row r="85" spans="1:19" hidden="1" x14ac:dyDescent="0.25">
      <c r="A85" s="979"/>
      <c r="I85" s="137"/>
      <c r="R85" s="41"/>
      <c r="S85" s="41"/>
    </row>
    <row r="86" spans="1:19" hidden="1" x14ac:dyDescent="0.25">
      <c r="A86" s="979"/>
      <c r="I86" s="137"/>
      <c r="R86" s="41"/>
      <c r="S86" s="41"/>
    </row>
    <row r="87" spans="1:19" hidden="1" x14ac:dyDescent="0.25">
      <c r="I87" s="137"/>
      <c r="R87" s="41"/>
      <c r="S87" s="41"/>
    </row>
    <row r="88" spans="1:19" hidden="1" x14ac:dyDescent="0.25">
      <c r="I88" s="137"/>
      <c r="R88" s="41"/>
      <c r="S88" s="41"/>
    </row>
    <row r="89" spans="1:19" hidden="1" x14ac:dyDescent="0.25">
      <c r="I89" s="137"/>
      <c r="R89" s="41"/>
      <c r="S89" s="41"/>
    </row>
    <row r="90" spans="1:19" hidden="1" x14ac:dyDescent="0.25">
      <c r="I90" s="137"/>
      <c r="R90" s="41"/>
      <c r="S90" s="41"/>
    </row>
    <row r="91" spans="1:19" hidden="1" x14ac:dyDescent="0.25">
      <c r="I91" s="137"/>
      <c r="R91" s="41"/>
      <c r="S91" s="41"/>
    </row>
    <row r="92" spans="1:19" hidden="1" x14ac:dyDescent="0.25">
      <c r="I92" s="137"/>
      <c r="R92" s="41"/>
      <c r="S92" s="41"/>
    </row>
    <row r="93" spans="1:19" hidden="1" x14ac:dyDescent="0.25">
      <c r="I93" s="137"/>
      <c r="R93" s="41"/>
      <c r="S93" s="41"/>
    </row>
    <row r="94" spans="1:19" hidden="1" x14ac:dyDescent="0.25">
      <c r="I94" s="137"/>
      <c r="R94" s="41"/>
      <c r="S94" s="41"/>
    </row>
    <row r="95" spans="1:19" hidden="1" x14ac:dyDescent="0.25">
      <c r="I95" s="137"/>
      <c r="R95" s="41"/>
      <c r="S95" s="41"/>
    </row>
    <row r="96" spans="1:19" hidden="1" x14ac:dyDescent="0.25">
      <c r="I96" s="137"/>
      <c r="R96" s="41"/>
      <c r="S96" s="41"/>
    </row>
    <row r="97" spans="9:19" hidden="1" x14ac:dyDescent="0.25">
      <c r="I97" s="137"/>
      <c r="R97" s="41"/>
      <c r="S97" s="41"/>
    </row>
    <row r="98" spans="9:19" hidden="1" x14ac:dyDescent="0.25">
      <c r="I98" s="137"/>
      <c r="R98" s="41"/>
      <c r="S98" s="41"/>
    </row>
    <row r="99" spans="9:19" hidden="1" x14ac:dyDescent="0.25">
      <c r="I99" s="137"/>
      <c r="R99" s="41"/>
      <c r="S99" s="41"/>
    </row>
    <row r="100" spans="9:19" hidden="1" x14ac:dyDescent="0.25">
      <c r="I100" s="137"/>
      <c r="R100" s="41"/>
      <c r="S100" s="41"/>
    </row>
    <row r="101" spans="9:19" hidden="1" x14ac:dyDescent="0.25">
      <c r="I101" s="137"/>
      <c r="R101" s="41"/>
      <c r="S101" s="41"/>
    </row>
    <row r="102" spans="9:19" hidden="1" x14ac:dyDescent="0.25">
      <c r="I102" s="137"/>
      <c r="R102" s="41"/>
      <c r="S102" s="41"/>
    </row>
    <row r="103" spans="9:19" hidden="1" x14ac:dyDescent="0.25">
      <c r="I103" s="137"/>
      <c r="R103" s="41"/>
      <c r="S103" s="41"/>
    </row>
    <row r="104" spans="9:19" hidden="1" x14ac:dyDescent="0.25">
      <c r="I104" s="137"/>
      <c r="R104" s="41"/>
      <c r="S104" s="41"/>
    </row>
    <row r="105" spans="9:19" hidden="1" x14ac:dyDescent="0.25">
      <c r="I105" s="137"/>
      <c r="R105" s="41"/>
      <c r="S105" s="41"/>
    </row>
    <row r="106" spans="9:19" hidden="1" x14ac:dyDescent="0.25">
      <c r="I106" s="137"/>
      <c r="R106" s="41"/>
      <c r="S106" s="41"/>
    </row>
    <row r="107" spans="9:19" hidden="1" x14ac:dyDescent="0.25">
      <c r="I107" s="137"/>
      <c r="R107" s="41"/>
      <c r="S107" s="41"/>
    </row>
    <row r="108" spans="9:19" hidden="1" x14ac:dyDescent="0.25">
      <c r="I108" s="137"/>
      <c r="R108" s="41"/>
      <c r="S108" s="41"/>
    </row>
    <row r="109" spans="9:19" hidden="1" x14ac:dyDescent="0.25">
      <c r="I109" s="137"/>
      <c r="R109" s="41"/>
      <c r="S109" s="41"/>
    </row>
    <row r="110" spans="9:19" hidden="1" x14ac:dyDescent="0.25">
      <c r="I110" s="137"/>
      <c r="R110" s="41"/>
      <c r="S110" s="41"/>
    </row>
    <row r="111" spans="9:19" hidden="1" x14ac:dyDescent="0.25">
      <c r="I111" s="137"/>
      <c r="R111" s="41"/>
      <c r="S111" s="41"/>
    </row>
    <row r="112" spans="9:19" hidden="1" x14ac:dyDescent="0.25">
      <c r="I112" s="137"/>
      <c r="R112" s="41"/>
      <c r="S112" s="41"/>
    </row>
    <row r="113" spans="9:19" hidden="1" x14ac:dyDescent="0.25">
      <c r="I113" s="137"/>
      <c r="R113" s="41"/>
      <c r="S113" s="41"/>
    </row>
    <row r="114" spans="9:19" hidden="1" x14ac:dyDescent="0.25">
      <c r="I114" s="137"/>
      <c r="R114" s="41"/>
      <c r="S114" s="41"/>
    </row>
    <row r="115" spans="9:19" hidden="1" x14ac:dyDescent="0.25">
      <c r="I115" s="137"/>
      <c r="R115" s="41"/>
      <c r="S115" s="41"/>
    </row>
    <row r="116" spans="9:19" hidden="1" x14ac:dyDescent="0.25">
      <c r="I116" s="137"/>
      <c r="R116" s="41"/>
      <c r="S116" s="41"/>
    </row>
    <row r="117" spans="9:19" hidden="1" x14ac:dyDescent="0.25">
      <c r="I117" s="137"/>
      <c r="R117" s="41"/>
      <c r="S117" s="41"/>
    </row>
    <row r="118" spans="9:19" hidden="1" x14ac:dyDescent="0.25">
      <c r="I118" s="137"/>
      <c r="R118" s="41"/>
      <c r="S118" s="41"/>
    </row>
    <row r="119" spans="9:19" hidden="1" x14ac:dyDescent="0.25">
      <c r="I119" s="137"/>
      <c r="R119" s="41"/>
      <c r="S119" s="41"/>
    </row>
    <row r="120" spans="9:19" hidden="1" x14ac:dyDescent="0.25">
      <c r="I120" s="137"/>
      <c r="R120" s="41"/>
      <c r="S120" s="41"/>
    </row>
    <row r="121" spans="9:19" hidden="1" x14ac:dyDescent="0.25">
      <c r="I121" s="137"/>
      <c r="R121" s="41"/>
      <c r="S121" s="41"/>
    </row>
    <row r="122" spans="9:19" hidden="1" x14ac:dyDescent="0.25">
      <c r="I122" s="137"/>
      <c r="R122" s="41"/>
      <c r="S122" s="41"/>
    </row>
    <row r="123" spans="9:19" hidden="1" x14ac:dyDescent="0.25">
      <c r="I123" s="137"/>
      <c r="R123" s="41"/>
      <c r="S123" s="41"/>
    </row>
    <row r="124" spans="9:19" hidden="1" x14ac:dyDescent="0.25">
      <c r="I124" s="137"/>
      <c r="R124" s="41"/>
      <c r="S124" s="41"/>
    </row>
    <row r="125" spans="9:19" hidden="1" x14ac:dyDescent="0.25">
      <c r="I125" s="137"/>
      <c r="R125" s="41"/>
      <c r="S125" s="41"/>
    </row>
    <row r="126" spans="9:19" hidden="1" x14ac:dyDescent="0.25">
      <c r="I126" s="137"/>
      <c r="R126" s="41"/>
      <c r="S126" s="41"/>
    </row>
    <row r="127" spans="9:19" hidden="1" x14ac:dyDescent="0.25">
      <c r="I127" s="137"/>
      <c r="R127" s="41"/>
      <c r="S127" s="41"/>
    </row>
    <row r="128" spans="9:19" hidden="1" x14ac:dyDescent="0.25">
      <c r="I128" s="137"/>
      <c r="R128" s="41"/>
      <c r="S128" s="41"/>
    </row>
    <row r="129" spans="9:19" hidden="1" x14ac:dyDescent="0.25">
      <c r="I129" s="137"/>
      <c r="R129" s="41"/>
      <c r="S129" s="41"/>
    </row>
    <row r="130" spans="9:19" hidden="1" x14ac:dyDescent="0.25">
      <c r="I130" s="137"/>
      <c r="R130" s="41"/>
      <c r="S130" s="41"/>
    </row>
    <row r="131" spans="9:19" hidden="1" x14ac:dyDescent="0.25">
      <c r="I131" s="137"/>
      <c r="R131" s="41"/>
      <c r="S131" s="41"/>
    </row>
    <row r="132" spans="9:19" hidden="1" x14ac:dyDescent="0.25">
      <c r="I132" s="137"/>
      <c r="R132" s="41"/>
      <c r="S132" s="41"/>
    </row>
    <row r="133" spans="9:19" hidden="1" x14ac:dyDescent="0.25">
      <c r="I133" s="137"/>
      <c r="R133" s="41"/>
      <c r="S133" s="41"/>
    </row>
    <row r="134" spans="9:19" hidden="1" x14ac:dyDescent="0.25">
      <c r="I134" s="137"/>
      <c r="R134" s="41"/>
      <c r="S134" s="41"/>
    </row>
    <row r="135" spans="9:19" hidden="1" x14ac:dyDescent="0.25">
      <c r="I135" s="137"/>
      <c r="R135" s="41"/>
      <c r="S135" s="41"/>
    </row>
    <row r="136" spans="9:19" hidden="1" x14ac:dyDescent="0.25">
      <c r="I136" s="137"/>
      <c r="R136" s="41"/>
      <c r="S136" s="41"/>
    </row>
    <row r="137" spans="9:19" hidden="1" x14ac:dyDescent="0.25">
      <c r="I137" s="137"/>
      <c r="R137" s="41"/>
      <c r="S137" s="41"/>
    </row>
    <row r="138" spans="9:19" hidden="1" x14ac:dyDescent="0.25">
      <c r="I138" s="137"/>
      <c r="R138" s="41"/>
      <c r="S138" s="41"/>
    </row>
    <row r="139" spans="9:19" hidden="1" x14ac:dyDescent="0.25">
      <c r="I139" s="137"/>
      <c r="R139" s="41"/>
      <c r="S139" s="41"/>
    </row>
    <row r="140" spans="9:19" hidden="1" x14ac:dyDescent="0.25">
      <c r="I140" s="137"/>
      <c r="R140" s="41"/>
      <c r="S140" s="41"/>
    </row>
    <row r="141" spans="9:19" hidden="1" x14ac:dyDescent="0.25">
      <c r="I141" s="137"/>
      <c r="R141" s="41"/>
      <c r="S141" s="41"/>
    </row>
    <row r="142" spans="9:19" hidden="1" x14ac:dyDescent="0.25">
      <c r="I142" s="137"/>
      <c r="R142" s="41"/>
      <c r="S142" s="41"/>
    </row>
    <row r="143" spans="9:19" hidden="1" x14ac:dyDescent="0.25">
      <c r="I143" s="137"/>
      <c r="R143" s="41"/>
      <c r="S143" s="41"/>
    </row>
    <row r="144" spans="9:19" hidden="1" x14ac:dyDescent="0.25">
      <c r="I144" s="137"/>
      <c r="R144" s="41"/>
      <c r="S144" s="41"/>
    </row>
    <row r="145" spans="9:19" hidden="1" x14ac:dyDescent="0.25">
      <c r="I145" s="137"/>
      <c r="R145" s="41"/>
      <c r="S145" s="41"/>
    </row>
    <row r="146" spans="9:19" hidden="1" x14ac:dyDescent="0.25">
      <c r="I146" s="137"/>
      <c r="R146" s="41"/>
      <c r="S146" s="41"/>
    </row>
    <row r="147" spans="9:19" hidden="1" x14ac:dyDescent="0.25">
      <c r="I147" s="137"/>
      <c r="R147" s="41"/>
      <c r="S147" s="41"/>
    </row>
    <row r="148" spans="9:19" hidden="1" x14ac:dyDescent="0.25">
      <c r="I148" s="137"/>
      <c r="R148" s="41"/>
      <c r="S148" s="41"/>
    </row>
    <row r="149" spans="9:19" hidden="1" x14ac:dyDescent="0.25">
      <c r="I149" s="137"/>
      <c r="R149" s="41"/>
      <c r="S149" s="41"/>
    </row>
    <row r="150" spans="9:19" hidden="1" x14ac:dyDescent="0.25">
      <c r="I150" s="137"/>
      <c r="R150" s="41"/>
      <c r="S150" s="41"/>
    </row>
    <row r="151" spans="9:19" hidden="1" x14ac:dyDescent="0.25">
      <c r="I151" s="137"/>
      <c r="R151" s="41"/>
      <c r="S151" s="41"/>
    </row>
    <row r="152" spans="9:19" hidden="1" x14ac:dyDescent="0.25">
      <c r="I152" s="137"/>
      <c r="R152" s="41"/>
      <c r="S152" s="41"/>
    </row>
    <row r="153" spans="9:19" hidden="1" x14ac:dyDescent="0.25">
      <c r="I153" s="137"/>
      <c r="R153" s="41"/>
      <c r="S153" s="41"/>
    </row>
    <row r="154" spans="9:19" hidden="1" x14ac:dyDescent="0.25">
      <c r="I154" s="137"/>
      <c r="R154" s="41"/>
      <c r="S154" s="41"/>
    </row>
    <row r="155" spans="9:19" hidden="1" x14ac:dyDescent="0.25">
      <c r="I155" s="137"/>
      <c r="R155" s="41"/>
      <c r="S155" s="41"/>
    </row>
    <row r="156" spans="9:19" hidden="1" x14ac:dyDescent="0.25">
      <c r="I156" s="137"/>
      <c r="R156" s="41"/>
      <c r="S156" s="41"/>
    </row>
    <row r="157" spans="9:19" hidden="1" x14ac:dyDescent="0.25">
      <c r="I157" s="137"/>
      <c r="R157" s="41"/>
      <c r="S157" s="41"/>
    </row>
    <row r="158" spans="9:19" hidden="1" x14ac:dyDescent="0.25">
      <c r="I158" s="137"/>
      <c r="R158" s="41"/>
      <c r="S158" s="41"/>
    </row>
    <row r="159" spans="9:19" hidden="1" x14ac:dyDescent="0.25">
      <c r="I159" s="137"/>
      <c r="R159" s="41"/>
      <c r="S159" s="41"/>
    </row>
    <row r="160" spans="9:19" hidden="1" x14ac:dyDescent="0.25">
      <c r="I160" s="137"/>
      <c r="R160" s="41"/>
      <c r="S160" s="41"/>
    </row>
    <row r="161" spans="9:19" hidden="1" x14ac:dyDescent="0.25">
      <c r="I161" s="137"/>
      <c r="R161" s="41"/>
      <c r="S161" s="41"/>
    </row>
    <row r="162" spans="9:19" hidden="1" x14ac:dyDescent="0.25">
      <c r="I162" s="137"/>
      <c r="R162" s="41"/>
      <c r="S162" s="41"/>
    </row>
    <row r="163" spans="9:19" hidden="1" x14ac:dyDescent="0.25">
      <c r="I163" s="137"/>
      <c r="R163" s="41"/>
      <c r="S163" s="41"/>
    </row>
    <row r="164" spans="9:19" hidden="1" x14ac:dyDescent="0.25">
      <c r="I164" s="137"/>
      <c r="R164" s="41"/>
      <c r="S164" s="41"/>
    </row>
    <row r="165" spans="9:19" hidden="1" x14ac:dyDescent="0.25">
      <c r="I165" s="137"/>
      <c r="R165" s="41"/>
      <c r="S165" s="41"/>
    </row>
    <row r="166" spans="9:19" hidden="1" x14ac:dyDescent="0.25">
      <c r="I166" s="137"/>
      <c r="R166" s="41"/>
      <c r="S166" s="41"/>
    </row>
    <row r="167" spans="9:19" hidden="1" x14ac:dyDescent="0.25">
      <c r="I167" s="137"/>
      <c r="R167" s="41"/>
      <c r="S167" s="41"/>
    </row>
    <row r="168" spans="9:19" hidden="1" x14ac:dyDescent="0.25">
      <c r="I168" s="137"/>
      <c r="R168" s="41"/>
      <c r="S168" s="41"/>
    </row>
    <row r="169" spans="9:19" hidden="1" x14ac:dyDescent="0.25">
      <c r="I169" s="137"/>
      <c r="R169" s="41"/>
      <c r="S169" s="41"/>
    </row>
    <row r="170" spans="9:19" hidden="1" x14ac:dyDescent="0.25">
      <c r="I170" s="137"/>
      <c r="R170" s="41"/>
      <c r="S170" s="41"/>
    </row>
    <row r="171" spans="9:19" hidden="1" x14ac:dyDescent="0.25">
      <c r="I171" s="137"/>
      <c r="R171" s="41"/>
      <c r="S171" s="41"/>
    </row>
    <row r="172" spans="9:19" hidden="1" x14ac:dyDescent="0.25">
      <c r="R172" s="41"/>
      <c r="S172" s="41"/>
    </row>
    <row r="173" spans="9:19" hidden="1" x14ac:dyDescent="0.25">
      <c r="R173" s="41"/>
      <c r="S173" s="41"/>
    </row>
    <row r="174" spans="9:19" hidden="1" x14ac:dyDescent="0.25">
      <c r="R174" s="41"/>
      <c r="S174" s="41"/>
    </row>
    <row r="175" spans="9:19" hidden="1" x14ac:dyDescent="0.25">
      <c r="R175" s="41"/>
      <c r="S175" s="41"/>
    </row>
    <row r="176" spans="9:19" hidden="1" x14ac:dyDescent="0.25">
      <c r="R176" s="41"/>
      <c r="S176" s="41"/>
    </row>
    <row r="177" spans="18:19" hidden="1" x14ac:dyDescent="0.25">
      <c r="R177" s="41"/>
      <c r="S177" s="41"/>
    </row>
    <row r="178" spans="18:19" hidden="1" x14ac:dyDescent="0.25">
      <c r="R178" s="41"/>
      <c r="S178" s="41"/>
    </row>
    <row r="179" spans="18:19" hidden="1" x14ac:dyDescent="0.25">
      <c r="R179" s="41"/>
      <c r="S179" s="41"/>
    </row>
    <row r="180" spans="18:19" hidden="1" x14ac:dyDescent="0.25">
      <c r="R180" s="41"/>
      <c r="S180" s="41"/>
    </row>
    <row r="181" spans="18:19" hidden="1" x14ac:dyDescent="0.25">
      <c r="R181" s="41"/>
      <c r="S181" s="41"/>
    </row>
    <row r="182" spans="18:19" hidden="1" x14ac:dyDescent="0.25">
      <c r="R182" s="41"/>
      <c r="S182" s="41"/>
    </row>
    <row r="183" spans="18:19" hidden="1" x14ac:dyDescent="0.25">
      <c r="R183" s="41"/>
      <c r="S183" s="41"/>
    </row>
    <row r="184" spans="18:19" hidden="1" x14ac:dyDescent="0.25">
      <c r="R184" s="41"/>
      <c r="S184" s="41"/>
    </row>
    <row r="185" spans="18:19" hidden="1" x14ac:dyDescent="0.25">
      <c r="R185" s="41"/>
      <c r="S185" s="41"/>
    </row>
    <row r="186" spans="18:19" hidden="1" x14ac:dyDescent="0.25">
      <c r="R186" s="41"/>
      <c r="S186" s="41"/>
    </row>
    <row r="187" spans="18:19" hidden="1" x14ac:dyDescent="0.25">
      <c r="R187" s="41"/>
      <c r="S187" s="41"/>
    </row>
    <row r="188" spans="18:19" hidden="1" x14ac:dyDescent="0.25">
      <c r="R188" s="41"/>
      <c r="S188" s="41"/>
    </row>
    <row r="189" spans="18:19" hidden="1" x14ac:dyDescent="0.25">
      <c r="R189" s="41"/>
      <c r="S189" s="41"/>
    </row>
    <row r="190" spans="18:19" hidden="1" x14ac:dyDescent="0.25">
      <c r="R190" s="41"/>
      <c r="S190" s="41"/>
    </row>
    <row r="191" spans="18:19" hidden="1" x14ac:dyDescent="0.25">
      <c r="R191" s="41"/>
      <c r="S191" s="41"/>
    </row>
    <row r="192" spans="18:19" hidden="1" x14ac:dyDescent="0.25">
      <c r="R192" s="41"/>
      <c r="S192" s="41"/>
    </row>
    <row r="193" spans="18:19" hidden="1" x14ac:dyDescent="0.25">
      <c r="R193" s="41"/>
      <c r="S193" s="41"/>
    </row>
    <row r="194" spans="18:19" hidden="1" x14ac:dyDescent="0.25">
      <c r="R194" s="41"/>
      <c r="S194" s="41"/>
    </row>
    <row r="195" spans="18:19" hidden="1" x14ac:dyDescent="0.25">
      <c r="R195" s="41"/>
      <c r="S195" s="41"/>
    </row>
    <row r="196" spans="18:19" hidden="1" x14ac:dyDescent="0.25">
      <c r="R196" s="41"/>
      <c r="S196" s="41"/>
    </row>
    <row r="197" spans="18:19" hidden="1" x14ac:dyDescent="0.25">
      <c r="R197" s="41"/>
      <c r="S197" s="41"/>
    </row>
    <row r="198" spans="18:19" hidden="1" x14ac:dyDescent="0.25">
      <c r="R198" s="41"/>
      <c r="S198" s="41"/>
    </row>
    <row r="199" spans="18:19" hidden="1" x14ac:dyDescent="0.25">
      <c r="R199" s="41"/>
      <c r="S199" s="41"/>
    </row>
    <row r="200" spans="18:19" hidden="1" x14ac:dyDescent="0.25">
      <c r="R200" s="41"/>
      <c r="S200" s="41"/>
    </row>
    <row r="201" spans="18:19" hidden="1" x14ac:dyDescent="0.25">
      <c r="R201" s="41"/>
      <c r="S201" s="41"/>
    </row>
    <row r="202" spans="18:19" hidden="1" x14ac:dyDescent="0.25">
      <c r="R202" s="41"/>
      <c r="S202" s="41"/>
    </row>
    <row r="203" spans="18:19" hidden="1" x14ac:dyDescent="0.25">
      <c r="R203" s="41"/>
      <c r="S203" s="41"/>
    </row>
    <row r="204" spans="18:19" hidden="1" x14ac:dyDescent="0.25">
      <c r="R204" s="41"/>
      <c r="S204" s="41"/>
    </row>
    <row r="205" spans="18:19" hidden="1" x14ac:dyDescent="0.25">
      <c r="R205" s="41"/>
      <c r="S205" s="41"/>
    </row>
    <row r="206" spans="18:19" hidden="1" x14ac:dyDescent="0.25">
      <c r="R206" s="41"/>
      <c r="S206" s="41"/>
    </row>
    <row r="207" spans="18:19" hidden="1" x14ac:dyDescent="0.25">
      <c r="R207" s="41"/>
      <c r="S207" s="41"/>
    </row>
    <row r="208" spans="18:19" hidden="1" x14ac:dyDescent="0.25">
      <c r="R208" s="41"/>
      <c r="S208" s="41"/>
    </row>
    <row r="209" spans="18:19" hidden="1" x14ac:dyDescent="0.25">
      <c r="R209" s="41"/>
      <c r="S209" s="41"/>
    </row>
    <row r="210" spans="18:19" hidden="1" x14ac:dyDescent="0.25">
      <c r="R210" s="41"/>
      <c r="S210" s="41"/>
    </row>
  </sheetData>
  <mergeCells count="105">
    <mergeCell ref="R5:V5"/>
    <mergeCell ref="S6:S10"/>
    <mergeCell ref="P17:P19"/>
    <mergeCell ref="P22:P24"/>
    <mergeCell ref="P27:P29"/>
    <mergeCell ref="P32:P34"/>
    <mergeCell ref="G27:G29"/>
    <mergeCell ref="I27:I29"/>
    <mergeCell ref="E6:G6"/>
    <mergeCell ref="T6:V6"/>
    <mergeCell ref="M6:P6"/>
    <mergeCell ref="V7:V8"/>
    <mergeCell ref="U7:U8"/>
    <mergeCell ref="T7:T8"/>
    <mergeCell ref="P37:P39"/>
    <mergeCell ref="P42:P44"/>
    <mergeCell ref="R7:R8"/>
    <mergeCell ref="P7:P10"/>
    <mergeCell ref="K7:K10"/>
    <mergeCell ref="N37:N39"/>
    <mergeCell ref="N42:N44"/>
    <mergeCell ref="N47:N49"/>
    <mergeCell ref="N17:N19"/>
    <mergeCell ref="N22:N24"/>
    <mergeCell ref="N27:N29"/>
    <mergeCell ref="N32:N34"/>
    <mergeCell ref="M7:M10"/>
    <mergeCell ref="N12:N14"/>
    <mergeCell ref="R12:R59"/>
    <mergeCell ref="O7:O10"/>
    <mergeCell ref="N7:N10"/>
    <mergeCell ref="P12:P14"/>
    <mergeCell ref="P57:P59"/>
    <mergeCell ref="P52:P54"/>
    <mergeCell ref="N57:N59"/>
    <mergeCell ref="P47:P49"/>
    <mergeCell ref="C12:C14"/>
    <mergeCell ref="E12:E14"/>
    <mergeCell ref="F12:F14"/>
    <mergeCell ref="G12:G14"/>
    <mergeCell ref="I12:I14"/>
    <mergeCell ref="I42:I44"/>
    <mergeCell ref="C47:C49"/>
    <mergeCell ref="E47:E49"/>
    <mergeCell ref="F47:F49"/>
    <mergeCell ref="G47:G49"/>
    <mergeCell ref="I47:I49"/>
    <mergeCell ref="C42:C44"/>
    <mergeCell ref="E42:E44"/>
    <mergeCell ref="F42:F44"/>
    <mergeCell ref="G42:G44"/>
    <mergeCell ref="I17:I19"/>
    <mergeCell ref="E22:E24"/>
    <mergeCell ref="F22:F24"/>
    <mergeCell ref="G22:G24"/>
    <mergeCell ref="C7:C10"/>
    <mergeCell ref="I37:I39"/>
    <mergeCell ref="C32:C34"/>
    <mergeCell ref="E32:E34"/>
    <mergeCell ref="F32:F34"/>
    <mergeCell ref="G32:G34"/>
    <mergeCell ref="I32:I34"/>
    <mergeCell ref="C37:C39"/>
    <mergeCell ref="E37:E39"/>
    <mergeCell ref="F37:F39"/>
    <mergeCell ref="G37:G39"/>
    <mergeCell ref="C17:C19"/>
    <mergeCell ref="E17:E19"/>
    <mergeCell ref="F17:F19"/>
    <mergeCell ref="I22:I24"/>
    <mergeCell ref="C27:C29"/>
    <mergeCell ref="E27:E29"/>
    <mergeCell ref="F27:F29"/>
    <mergeCell ref="C22:C24"/>
    <mergeCell ref="E7:E10"/>
    <mergeCell ref="F7:F10"/>
    <mergeCell ref="G7:G10"/>
    <mergeCell ref="I7:I10"/>
    <mergeCell ref="G17:G19"/>
    <mergeCell ref="A12:A14"/>
    <mergeCell ref="A17:A19"/>
    <mergeCell ref="A22:A24"/>
    <mergeCell ref="A27:A29"/>
    <mergeCell ref="A57:A59"/>
    <mergeCell ref="A32:A34"/>
    <mergeCell ref="A37:A39"/>
    <mergeCell ref="A42:A44"/>
    <mergeCell ref="A47:A49"/>
    <mergeCell ref="A52:A54"/>
    <mergeCell ref="G57:G59"/>
    <mergeCell ref="C52:C54"/>
    <mergeCell ref="G52:G54"/>
    <mergeCell ref="I52:I54"/>
    <mergeCell ref="I57:I59"/>
    <mergeCell ref="N52:N54"/>
    <mergeCell ref="A84:A86"/>
    <mergeCell ref="A64:A68"/>
    <mergeCell ref="A70:A74"/>
    <mergeCell ref="A76:A78"/>
    <mergeCell ref="A80:A82"/>
    <mergeCell ref="C57:C59"/>
    <mergeCell ref="E57:E59"/>
    <mergeCell ref="F57:F59"/>
    <mergeCell ref="E52:E54"/>
    <mergeCell ref="F52:F54"/>
  </mergeCells>
  <pageMargins left="0.70866141732283472" right="0.70866141732283472" top="0.74803149606299213" bottom="0.74803149606299213" header="0.31496062992125984" footer="0.31496062992125984"/>
  <pageSetup paperSize="8" scale="7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59999389629810485"/>
  </sheetPr>
  <dimension ref="A1:AN278"/>
  <sheetViews>
    <sheetView topLeftCell="B28" zoomScale="55" zoomScaleNormal="55" workbookViewId="0">
      <selection activeCell="E3" sqref="E3"/>
    </sheetView>
  </sheetViews>
  <sheetFormatPr defaultColWidth="0" defaultRowHeight="15" zeroHeight="1" x14ac:dyDescent="0.25"/>
  <cols>
    <col min="1" max="1" width="16.85546875" style="2" hidden="1" customWidth="1"/>
    <col min="2" max="2" width="0.5703125" style="2" customWidth="1"/>
    <col min="3" max="3" width="16.85546875" style="2" hidden="1" customWidth="1"/>
    <col min="4" max="4" width="0.5703125" style="1" customWidth="1"/>
    <col min="5" max="5" width="54.85546875" style="41" customWidth="1"/>
    <col min="6" max="6" width="0.85546875" style="2" customWidth="1"/>
    <col min="7" max="7" width="14" style="2" customWidth="1"/>
    <col min="8" max="8" width="17.7109375" style="2" customWidth="1"/>
    <col min="9" max="9" width="13.85546875" style="2" customWidth="1"/>
    <col min="10" max="10" width="0.85546875" style="1" customWidth="1"/>
    <col min="11" max="11" width="16.85546875" style="2" customWidth="1"/>
    <col min="12" max="12" width="0.85546875" style="1" customWidth="1"/>
    <col min="13" max="13" width="12.5703125" style="1" customWidth="1"/>
    <col min="14" max="14" width="0.85546875" style="1" customWidth="1"/>
    <col min="15" max="15" width="13.5703125" style="415" customWidth="1"/>
    <col min="16" max="16" width="13.5703125" style="31" customWidth="1"/>
    <col min="17" max="17" width="9.85546875" style="66" customWidth="1"/>
    <col min="18" max="18" width="9.28515625" style="5" customWidth="1"/>
    <col min="19" max="19" width="3.85546875" style="1" customWidth="1"/>
    <col min="20" max="20" width="17.7109375" style="48" customWidth="1"/>
    <col min="21" max="21" width="7.85546875" style="48" customWidth="1"/>
    <col min="22" max="23" width="17.42578125" style="1" customWidth="1"/>
    <col min="24" max="24" width="15.42578125" style="1" customWidth="1"/>
    <col min="25" max="25" width="15.85546875" style="1" customWidth="1"/>
    <col min="26" max="26" width="16.140625" style="1" customWidth="1"/>
    <col min="27" max="27" width="19.42578125" style="1" customWidth="1"/>
    <col min="28" max="28" width="17.7109375" style="1" customWidth="1"/>
    <col min="29" max="29" width="1.85546875" style="1" customWidth="1"/>
    <col min="30" max="40" width="8.5703125" style="1" customWidth="1"/>
    <col min="41" max="16384" width="8.5703125" style="1" hidden="1"/>
  </cols>
  <sheetData>
    <row r="1" spans="1:29" x14ac:dyDescent="0.25">
      <c r="T1" s="41"/>
      <c r="U1" s="41"/>
    </row>
    <row r="2" spans="1:29" ht="46.5" x14ac:dyDescent="0.25">
      <c r="A2" s="18"/>
      <c r="C2" s="18"/>
      <c r="E2" s="216" t="s">
        <v>45</v>
      </c>
      <c r="F2" s="18"/>
      <c r="G2" s="18"/>
      <c r="H2" s="18"/>
      <c r="I2" s="18"/>
      <c r="J2" s="17"/>
      <c r="K2" s="18"/>
      <c r="L2" s="17"/>
      <c r="M2" s="17"/>
      <c r="N2" s="17"/>
      <c r="O2" s="113"/>
      <c r="P2" s="33"/>
      <c r="Q2" s="9"/>
      <c r="R2" s="18"/>
      <c r="S2" s="9"/>
      <c r="T2" s="1"/>
      <c r="U2" s="1"/>
      <c r="V2" s="217" t="s">
        <v>81</v>
      </c>
      <c r="W2" s="218"/>
      <c r="X2" s="9"/>
      <c r="Y2" s="9"/>
      <c r="Z2" s="9"/>
      <c r="AA2" s="9"/>
      <c r="AC2" s="9"/>
    </row>
    <row r="3" spans="1:29" ht="16.5" customHeight="1" x14ac:dyDescent="0.5">
      <c r="A3" s="18"/>
      <c r="B3" s="1"/>
      <c r="C3" s="17"/>
      <c r="D3" s="17"/>
      <c r="E3" s="18"/>
      <c r="F3" s="18"/>
      <c r="G3" s="18"/>
      <c r="H3" s="17"/>
      <c r="I3" s="17"/>
      <c r="J3" s="17"/>
      <c r="K3" s="18"/>
      <c r="L3" s="17"/>
      <c r="M3" s="24"/>
      <c r="N3" s="33"/>
      <c r="O3" s="9"/>
      <c r="P3" s="18"/>
      <c r="Q3" s="9"/>
      <c r="R3" s="66"/>
      <c r="S3" s="8"/>
      <c r="T3" s="9"/>
      <c r="U3" s="9"/>
      <c r="V3" s="211" t="s">
        <v>259</v>
      </c>
      <c r="W3" s="219"/>
      <c r="X3" s="139"/>
      <c r="Y3" s="9"/>
      <c r="Z3" s="9"/>
      <c r="AA3" s="9"/>
      <c r="AB3" s="9"/>
      <c r="AC3" s="139"/>
    </row>
    <row r="4" spans="1:29" ht="80.25" customHeight="1" x14ac:dyDescent="0.25">
      <c r="A4" s="19"/>
      <c r="C4" s="19"/>
      <c r="E4" s="42"/>
      <c r="F4" s="19"/>
      <c r="G4" s="19"/>
      <c r="H4" s="19"/>
      <c r="I4" s="19"/>
      <c r="J4" s="10"/>
      <c r="K4" s="19"/>
      <c r="L4" s="10"/>
      <c r="M4" s="10"/>
      <c r="N4" s="10"/>
      <c r="O4" s="114"/>
      <c r="P4" s="34"/>
      <c r="Q4" s="10"/>
      <c r="R4" s="19"/>
      <c r="S4" s="10"/>
      <c r="T4" s="1"/>
      <c r="U4" s="1"/>
      <c r="V4" s="10"/>
      <c r="W4" s="10"/>
      <c r="X4" s="10"/>
      <c r="Y4" s="10"/>
      <c r="Z4" s="10"/>
      <c r="AA4" s="10"/>
      <c r="AB4" s="10"/>
      <c r="AC4" s="139"/>
    </row>
    <row r="5" spans="1:29" ht="14.45" customHeight="1" thickBot="1" x14ac:dyDescent="0.3">
      <c r="T5" s="1064" t="s">
        <v>86</v>
      </c>
      <c r="U5" s="1064"/>
      <c r="V5" s="1064"/>
      <c r="W5" s="1064"/>
      <c r="X5" s="1064"/>
      <c r="Y5" s="1064"/>
      <c r="Z5" s="1064"/>
      <c r="AA5" s="1064"/>
      <c r="AB5" s="1064"/>
      <c r="AC5" s="139"/>
    </row>
    <row r="6" spans="1:29" s="91" customFormat="1" ht="30" customHeight="1" thickBot="1" x14ac:dyDescent="0.3">
      <c r="E6" s="92" t="s">
        <v>2</v>
      </c>
      <c r="F6" s="96"/>
      <c r="G6" s="1029" t="s">
        <v>1</v>
      </c>
      <c r="H6" s="1030"/>
      <c r="I6" s="1031"/>
      <c r="J6" s="93"/>
      <c r="K6" s="94" t="s">
        <v>87</v>
      </c>
      <c r="L6" s="93"/>
      <c r="M6" s="95" t="s">
        <v>3</v>
      </c>
      <c r="N6" s="93"/>
      <c r="O6" s="1032" t="s">
        <v>260</v>
      </c>
      <c r="P6" s="1033"/>
      <c r="Q6" s="1033"/>
      <c r="R6" s="1034"/>
      <c r="S6" s="93"/>
      <c r="T6" s="109" t="s">
        <v>90</v>
      </c>
      <c r="U6" s="1026" t="s">
        <v>91</v>
      </c>
      <c r="V6" s="371" t="s">
        <v>235</v>
      </c>
      <c r="W6" s="1032" t="s">
        <v>261</v>
      </c>
      <c r="X6" s="1033"/>
      <c r="Y6" s="1033"/>
      <c r="Z6" s="1033"/>
      <c r="AA6" s="1033"/>
      <c r="AB6" s="1034"/>
      <c r="AC6" s="139"/>
    </row>
    <row r="7" spans="1:29" s="7" customFormat="1" ht="41.45" customHeight="1" thickBot="1" x14ac:dyDescent="0.3">
      <c r="A7" s="20" t="s">
        <v>236</v>
      </c>
      <c r="B7" s="40"/>
      <c r="C7" s="20" t="s">
        <v>262</v>
      </c>
      <c r="E7" s="986" t="s">
        <v>6</v>
      </c>
      <c r="F7" s="40"/>
      <c r="G7" s="1058" t="s">
        <v>4</v>
      </c>
      <c r="H7" s="1058" t="s">
        <v>5</v>
      </c>
      <c r="I7" s="995" t="s">
        <v>237</v>
      </c>
      <c r="J7" s="6"/>
      <c r="K7" s="998" t="s">
        <v>97</v>
      </c>
      <c r="L7" s="6"/>
      <c r="M7" s="1009" t="s">
        <v>91</v>
      </c>
      <c r="N7" s="6"/>
      <c r="O7" s="1045" t="s">
        <v>99</v>
      </c>
      <c r="P7" s="1048" t="s">
        <v>100</v>
      </c>
      <c r="Q7" s="1045" t="s">
        <v>263</v>
      </c>
      <c r="R7" s="1045" t="s">
        <v>239</v>
      </c>
      <c r="S7" s="6"/>
      <c r="T7" s="1004" t="s">
        <v>103</v>
      </c>
      <c r="U7" s="1027"/>
      <c r="V7" s="1039" t="s">
        <v>264</v>
      </c>
      <c r="W7" s="1037" t="s">
        <v>265</v>
      </c>
      <c r="X7" s="1037" t="s">
        <v>266</v>
      </c>
      <c r="Y7" s="1037" t="s">
        <v>267</v>
      </c>
      <c r="Z7" s="1037" t="s">
        <v>268</v>
      </c>
      <c r="AA7" s="1037" t="s">
        <v>269</v>
      </c>
      <c r="AB7" s="1035" t="s">
        <v>270</v>
      </c>
      <c r="AC7" s="139"/>
    </row>
    <row r="8" spans="1:29" s="7" customFormat="1" ht="24" customHeight="1" x14ac:dyDescent="0.25">
      <c r="A8" s="115"/>
      <c r="B8" s="40"/>
      <c r="C8" s="115"/>
      <c r="E8" s="987"/>
      <c r="F8" s="40"/>
      <c r="G8" s="1059"/>
      <c r="H8" s="1059"/>
      <c r="I8" s="996"/>
      <c r="J8" s="6"/>
      <c r="K8" s="999"/>
      <c r="L8" s="6"/>
      <c r="M8" s="1010"/>
      <c r="N8" s="6"/>
      <c r="O8" s="1046"/>
      <c r="P8" s="1049"/>
      <c r="Q8" s="1046"/>
      <c r="R8" s="1046"/>
      <c r="S8" s="6"/>
      <c r="T8" s="1005"/>
      <c r="U8" s="1027"/>
      <c r="V8" s="1052"/>
      <c r="W8" s="1044"/>
      <c r="X8" s="1044"/>
      <c r="Y8" s="1044"/>
      <c r="Z8" s="1044"/>
      <c r="AA8" s="1044"/>
      <c r="AB8" s="1051"/>
      <c r="AC8" s="139"/>
    </row>
    <row r="9" spans="1:29" s="7" customFormat="1" ht="30.75" thickBot="1" x14ac:dyDescent="0.3">
      <c r="A9" s="115"/>
      <c r="B9" s="40"/>
      <c r="C9" s="115"/>
      <c r="E9" s="987"/>
      <c r="F9" s="40"/>
      <c r="G9" s="1059"/>
      <c r="H9" s="1059"/>
      <c r="I9" s="996"/>
      <c r="J9" s="6"/>
      <c r="K9" s="999"/>
      <c r="L9" s="6"/>
      <c r="M9" s="1010"/>
      <c r="N9" s="6"/>
      <c r="O9" s="1046"/>
      <c r="P9" s="1049"/>
      <c r="Q9" s="1046"/>
      <c r="R9" s="1046"/>
      <c r="S9" s="6"/>
      <c r="T9" s="120" t="s">
        <v>271</v>
      </c>
      <c r="U9" s="1027"/>
      <c r="V9" s="125" t="s">
        <v>272</v>
      </c>
      <c r="W9" s="124" t="s">
        <v>272</v>
      </c>
      <c r="X9" s="124" t="s">
        <v>272</v>
      </c>
      <c r="Y9" s="124" t="s">
        <v>272</v>
      </c>
      <c r="Z9" s="124" t="s">
        <v>272</v>
      </c>
      <c r="AA9" s="124" t="s">
        <v>272</v>
      </c>
      <c r="AB9" s="126" t="s">
        <v>272</v>
      </c>
      <c r="AC9" s="139"/>
    </row>
    <row r="10" spans="1:29" s="7" customFormat="1" ht="30.75" thickBot="1" x14ac:dyDescent="0.3">
      <c r="A10" s="115"/>
      <c r="B10" s="40"/>
      <c r="C10" s="115"/>
      <c r="E10" s="988"/>
      <c r="F10" s="40"/>
      <c r="G10" s="1060"/>
      <c r="H10" s="1060"/>
      <c r="I10" s="997"/>
      <c r="J10" s="6"/>
      <c r="K10" s="1000"/>
      <c r="L10" s="6"/>
      <c r="M10" s="1011"/>
      <c r="N10" s="6"/>
      <c r="O10" s="1047"/>
      <c r="P10" s="1050"/>
      <c r="Q10" s="1047"/>
      <c r="R10" s="1047"/>
      <c r="S10" s="6"/>
      <c r="T10" s="123" t="s">
        <v>245</v>
      </c>
      <c r="U10" s="1028"/>
      <c r="V10" s="110" t="s">
        <v>126</v>
      </c>
      <c r="W10" s="370" t="s">
        <v>126</v>
      </c>
      <c r="X10" s="370" t="s">
        <v>126</v>
      </c>
      <c r="Y10" s="370" t="s">
        <v>126</v>
      </c>
      <c r="Z10" s="370" t="s">
        <v>126</v>
      </c>
      <c r="AA10" s="370" t="s">
        <v>126</v>
      </c>
      <c r="AB10" s="111" t="s">
        <v>126</v>
      </c>
      <c r="AC10" s="139"/>
    </row>
    <row r="11" spans="1:29" ht="15.75" thickBot="1" x14ac:dyDescent="0.3">
      <c r="F11" s="41"/>
      <c r="G11" s="41"/>
      <c r="H11" s="41"/>
      <c r="I11" s="41"/>
      <c r="J11" s="41"/>
      <c r="K11" s="41"/>
      <c r="L11" s="41"/>
      <c r="M11" s="41"/>
      <c r="N11" s="41"/>
      <c r="O11" s="235"/>
      <c r="P11" s="235"/>
      <c r="Q11" s="235"/>
      <c r="S11" s="41"/>
      <c r="T11" s="1"/>
      <c r="U11" s="1"/>
      <c r="V11" s="41"/>
      <c r="AC11" s="139"/>
    </row>
    <row r="12" spans="1:29" s="66" customFormat="1" ht="21" customHeight="1" x14ac:dyDescent="0.25">
      <c r="A12" s="194" t="s">
        <v>273</v>
      </c>
      <c r="B12" s="5"/>
      <c r="C12" s="194" t="s">
        <v>274</v>
      </c>
      <c r="E12" s="951" t="s">
        <v>275</v>
      </c>
      <c r="F12" s="5"/>
      <c r="G12" s="833" t="s">
        <v>276</v>
      </c>
      <c r="H12" s="753" t="s">
        <v>46</v>
      </c>
      <c r="I12" s="721" t="s">
        <v>413</v>
      </c>
      <c r="K12" s="1055" t="s">
        <v>277</v>
      </c>
      <c r="M12" s="35">
        <v>2018</v>
      </c>
      <c r="O12" s="178">
        <v>767382.98</v>
      </c>
      <c r="P12" s="1041">
        <v>37980000</v>
      </c>
      <c r="Q12" s="220">
        <v>2.0204923117430225E-2</v>
      </c>
      <c r="R12" s="1001">
        <v>1</v>
      </c>
      <c r="T12" s="1015" t="s">
        <v>250</v>
      </c>
      <c r="U12" s="530">
        <v>2018</v>
      </c>
      <c r="V12" s="75">
        <v>1</v>
      </c>
      <c r="W12" s="481">
        <v>52</v>
      </c>
      <c r="X12" s="427">
        <v>0</v>
      </c>
      <c r="Y12" s="38">
        <v>4200</v>
      </c>
      <c r="Z12" s="427" t="s">
        <v>278</v>
      </c>
      <c r="AA12" s="38">
        <v>2662</v>
      </c>
      <c r="AB12" s="523">
        <v>500</v>
      </c>
      <c r="AC12" s="413"/>
    </row>
    <row r="13" spans="1:29" s="66" customFormat="1" ht="21" customHeight="1" x14ac:dyDescent="0.25">
      <c r="A13" s="193"/>
      <c r="B13" s="5"/>
      <c r="C13" s="193"/>
      <c r="E13" s="952"/>
      <c r="F13" s="5"/>
      <c r="G13" s="1053"/>
      <c r="H13" s="754"/>
      <c r="I13" s="722"/>
      <c r="K13" s="1056"/>
      <c r="M13" s="12">
        <v>2019</v>
      </c>
      <c r="O13" s="180">
        <v>498663</v>
      </c>
      <c r="P13" s="1042"/>
      <c r="Q13" s="221">
        <v>1.312962085308057E-2</v>
      </c>
      <c r="R13" s="1002"/>
      <c r="T13" s="1016"/>
      <c r="U13" s="531">
        <v>2019</v>
      </c>
      <c r="V13" s="76">
        <v>1</v>
      </c>
      <c r="W13" s="486">
        <v>52</v>
      </c>
      <c r="X13" s="428">
        <v>0</v>
      </c>
      <c r="Y13" s="37">
        <v>4200</v>
      </c>
      <c r="Z13" s="428" t="s">
        <v>278</v>
      </c>
      <c r="AA13" s="37">
        <v>2662</v>
      </c>
      <c r="AB13" s="524">
        <v>500</v>
      </c>
      <c r="AC13" s="413"/>
    </row>
    <row r="14" spans="1:29" s="66" customFormat="1" ht="21" customHeight="1" thickBot="1" x14ac:dyDescent="0.3">
      <c r="A14" s="193"/>
      <c r="B14" s="5"/>
      <c r="C14" s="193"/>
      <c r="E14" s="953"/>
      <c r="F14" s="5"/>
      <c r="G14" s="1054"/>
      <c r="H14" s="755"/>
      <c r="I14" s="723"/>
      <c r="K14" s="1057"/>
      <c r="M14" s="36">
        <v>2020</v>
      </c>
      <c r="O14" s="414">
        <v>103192</v>
      </c>
      <c r="P14" s="1043"/>
      <c r="Q14" s="222">
        <v>2.7170089520800423E-3</v>
      </c>
      <c r="R14" s="1003"/>
      <c r="T14" s="1016"/>
      <c r="U14" s="532">
        <v>2020</v>
      </c>
      <c r="V14" s="77">
        <v>1</v>
      </c>
      <c r="W14" s="490">
        <v>52</v>
      </c>
      <c r="X14" s="429">
        <v>0</v>
      </c>
      <c r="Y14" s="39">
        <v>4200</v>
      </c>
      <c r="Z14" s="429" t="s">
        <v>278</v>
      </c>
      <c r="AA14" s="39">
        <v>2662</v>
      </c>
      <c r="AB14" s="525">
        <v>500</v>
      </c>
      <c r="AC14" s="413"/>
    </row>
    <row r="15" spans="1:29" ht="15.75" thickBot="1" x14ac:dyDescent="0.3">
      <c r="A15" s="40"/>
      <c r="C15" s="40"/>
      <c r="E15" s="7"/>
      <c r="G15" s="7"/>
      <c r="H15" s="7"/>
      <c r="I15" s="604"/>
      <c r="K15" s="112"/>
      <c r="M15" s="5"/>
      <c r="O15" s="384">
        <v>1369237.98</v>
      </c>
      <c r="P15" s="334"/>
      <c r="Q15" s="385">
        <v>3.6051552922590831E-2</v>
      </c>
      <c r="S15" s="5"/>
      <c r="T15" s="1017"/>
      <c r="U15" s="107"/>
      <c r="V15" s="5"/>
      <c r="W15" s="5"/>
      <c r="X15" s="5"/>
      <c r="Y15" s="5"/>
      <c r="Z15" s="5"/>
      <c r="AA15" s="5"/>
      <c r="AB15" s="5"/>
      <c r="AC15" s="139"/>
    </row>
    <row r="16" spans="1:29" ht="6" customHeight="1" thickBot="1" x14ac:dyDescent="0.3">
      <c r="G16" s="41"/>
      <c r="H16" s="41"/>
      <c r="I16" s="137"/>
      <c r="M16" s="2"/>
      <c r="N16" s="5"/>
      <c r="O16" s="279"/>
      <c r="P16" s="335"/>
      <c r="Q16" s="90"/>
      <c r="R16" s="90"/>
      <c r="S16" s="5"/>
      <c r="T16" s="1017"/>
      <c r="U16" s="107"/>
      <c r="V16" s="5"/>
      <c r="W16" s="5"/>
      <c r="X16" s="5"/>
      <c r="Y16" s="5"/>
      <c r="Z16" s="5"/>
      <c r="AA16" s="5"/>
      <c r="AB16" s="5"/>
      <c r="AC16" s="139"/>
    </row>
    <row r="17" spans="1:29" ht="20.45" customHeight="1" x14ac:dyDescent="0.25">
      <c r="A17" s="194" t="s">
        <v>273</v>
      </c>
      <c r="C17" s="194" t="s">
        <v>274</v>
      </c>
      <c r="E17" s="951" t="s">
        <v>279</v>
      </c>
      <c r="G17" s="833" t="s">
        <v>276</v>
      </c>
      <c r="H17" s="753" t="s">
        <v>46</v>
      </c>
      <c r="I17" s="721" t="s">
        <v>413</v>
      </c>
      <c r="K17" s="1055" t="s">
        <v>280</v>
      </c>
      <c r="M17" s="35">
        <v>2018</v>
      </c>
      <c r="O17" s="178">
        <v>0</v>
      </c>
      <c r="P17" s="1041">
        <v>12000000</v>
      </c>
      <c r="Q17" s="220">
        <v>0</v>
      </c>
      <c r="R17" s="1001">
        <v>1</v>
      </c>
      <c r="T17" s="1016"/>
      <c r="U17" s="554">
        <v>2018</v>
      </c>
      <c r="V17" s="575">
        <v>1</v>
      </c>
      <c r="W17" s="38">
        <v>63</v>
      </c>
      <c r="X17" s="427">
        <v>2</v>
      </c>
      <c r="Y17" s="38">
        <v>2800</v>
      </c>
      <c r="Z17" s="427">
        <v>150</v>
      </c>
      <c r="AA17" s="38"/>
      <c r="AB17" s="373"/>
      <c r="AC17" s="139"/>
    </row>
    <row r="18" spans="1:29" ht="20.45" customHeight="1" x14ac:dyDescent="0.25">
      <c r="A18" s="193"/>
      <c r="C18" s="193"/>
      <c r="E18" s="952"/>
      <c r="G18" s="1053"/>
      <c r="H18" s="754"/>
      <c r="I18" s="722"/>
      <c r="K18" s="1056"/>
      <c r="M18" s="12">
        <v>2019</v>
      </c>
      <c r="O18" s="180">
        <v>0</v>
      </c>
      <c r="P18" s="1042"/>
      <c r="Q18" s="221">
        <v>0</v>
      </c>
      <c r="R18" s="1002"/>
      <c r="T18" s="1016"/>
      <c r="U18" s="555">
        <v>2019</v>
      </c>
      <c r="V18" s="576">
        <v>1</v>
      </c>
      <c r="W18" s="37">
        <v>63</v>
      </c>
      <c r="X18" s="428">
        <v>2</v>
      </c>
      <c r="Y18" s="37">
        <v>2800</v>
      </c>
      <c r="Z18" s="428">
        <v>150</v>
      </c>
      <c r="AA18" s="37"/>
      <c r="AB18" s="374"/>
      <c r="AC18" s="139"/>
    </row>
    <row r="19" spans="1:29" ht="20.45" customHeight="1" x14ac:dyDescent="0.25">
      <c r="A19" s="193"/>
      <c r="C19" s="193"/>
      <c r="E19" s="953"/>
      <c r="G19" s="1054"/>
      <c r="H19" s="755"/>
      <c r="I19" s="723"/>
      <c r="K19" s="1057"/>
      <c r="M19" s="36">
        <v>2020</v>
      </c>
      <c r="O19" s="414">
        <v>0</v>
      </c>
      <c r="P19" s="1043"/>
      <c r="Q19" s="222">
        <v>0</v>
      </c>
      <c r="R19" s="1003"/>
      <c r="T19" s="1016"/>
      <c r="U19" s="556">
        <v>2020</v>
      </c>
      <c r="V19" s="577">
        <v>1</v>
      </c>
      <c r="W19" s="39">
        <v>63</v>
      </c>
      <c r="X19" s="429">
        <v>2</v>
      </c>
      <c r="Y19" s="39">
        <v>2800</v>
      </c>
      <c r="Z19" s="429">
        <v>150</v>
      </c>
      <c r="AA19" s="39"/>
      <c r="AB19" s="375"/>
      <c r="AC19" s="139"/>
    </row>
    <row r="20" spans="1:29" ht="15.75" thickBot="1" x14ac:dyDescent="0.3">
      <c r="A20" s="40"/>
      <c r="C20" s="40"/>
      <c r="E20" s="7"/>
      <c r="G20" s="7"/>
      <c r="H20" s="7"/>
      <c r="I20" s="604"/>
      <c r="K20" s="112"/>
      <c r="M20" s="5"/>
      <c r="O20" s="384">
        <v>0</v>
      </c>
      <c r="P20" s="334"/>
      <c r="Q20" s="385">
        <v>0</v>
      </c>
      <c r="T20" s="1017"/>
      <c r="U20" s="107"/>
      <c r="V20" s="5"/>
      <c r="W20" s="5"/>
      <c r="X20" s="5"/>
      <c r="Y20" s="5"/>
      <c r="Z20" s="5"/>
      <c r="AA20" s="5"/>
      <c r="AB20" s="5"/>
      <c r="AC20" s="139"/>
    </row>
    <row r="21" spans="1:29" ht="6" customHeight="1" thickBot="1" x14ac:dyDescent="0.3">
      <c r="G21" s="41"/>
      <c r="H21" s="41"/>
      <c r="I21" s="137"/>
      <c r="M21" s="2"/>
      <c r="O21" s="279"/>
      <c r="P21" s="335"/>
      <c r="Q21" s="90"/>
      <c r="R21" s="90"/>
      <c r="S21" s="5"/>
      <c r="T21" s="1017"/>
      <c r="U21" s="107"/>
      <c r="V21" s="5"/>
      <c r="W21" s="5"/>
      <c r="X21" s="5"/>
      <c r="Y21" s="5"/>
      <c r="Z21" s="5"/>
      <c r="AA21" s="5"/>
      <c r="AB21" s="5"/>
      <c r="AC21" s="139"/>
    </row>
    <row r="22" spans="1:29" ht="20.45" customHeight="1" x14ac:dyDescent="0.25">
      <c r="A22" s="194" t="s">
        <v>273</v>
      </c>
      <c r="C22" s="194" t="s">
        <v>274</v>
      </c>
      <c r="E22" s="833" t="s">
        <v>281</v>
      </c>
      <c r="G22" s="833" t="s">
        <v>276</v>
      </c>
      <c r="H22" s="753" t="s">
        <v>46</v>
      </c>
      <c r="I22" s="721" t="s">
        <v>413</v>
      </c>
      <c r="K22" s="1055" t="s">
        <v>282</v>
      </c>
      <c r="M22" s="35">
        <v>2018</v>
      </c>
      <c r="O22" s="178">
        <v>398000.64000000001</v>
      </c>
      <c r="P22" s="1041">
        <v>11850000</v>
      </c>
      <c r="Q22" s="220">
        <v>3.3586551898734177E-2</v>
      </c>
      <c r="R22" s="1001">
        <v>1</v>
      </c>
      <c r="T22" s="1017"/>
      <c r="U22" s="554">
        <v>2018</v>
      </c>
      <c r="V22" s="46">
        <v>1</v>
      </c>
      <c r="W22" s="481">
        <v>18</v>
      </c>
      <c r="X22" s="427">
        <v>2</v>
      </c>
      <c r="Y22" s="38">
        <v>2300</v>
      </c>
      <c r="Z22" s="427">
        <v>520</v>
      </c>
      <c r="AA22" s="38"/>
      <c r="AB22" s="523"/>
      <c r="AC22" s="139"/>
    </row>
    <row r="23" spans="1:29" ht="20.45" customHeight="1" x14ac:dyDescent="0.25">
      <c r="A23" s="193"/>
      <c r="C23" s="193"/>
      <c r="E23" s="1053"/>
      <c r="G23" s="1053"/>
      <c r="H23" s="754"/>
      <c r="I23" s="722"/>
      <c r="K23" s="1056"/>
      <c r="M23" s="12">
        <v>2019</v>
      </c>
      <c r="O23" s="180">
        <v>398882</v>
      </c>
      <c r="P23" s="1042"/>
      <c r="Q23" s="221">
        <v>3.3660928270042197E-2</v>
      </c>
      <c r="R23" s="1002"/>
      <c r="T23" s="1017"/>
      <c r="U23" s="555">
        <v>2019</v>
      </c>
      <c r="V23" s="47">
        <v>1</v>
      </c>
      <c r="W23" s="486">
        <v>18</v>
      </c>
      <c r="X23" s="428">
        <v>2</v>
      </c>
      <c r="Y23" s="37">
        <v>2300</v>
      </c>
      <c r="Z23" s="428">
        <v>520</v>
      </c>
      <c r="AA23" s="37"/>
      <c r="AB23" s="524"/>
      <c r="AC23" s="139"/>
    </row>
    <row r="24" spans="1:29" ht="20.45" customHeight="1" thickBot="1" x14ac:dyDescent="0.3">
      <c r="A24" s="193"/>
      <c r="C24" s="193"/>
      <c r="E24" s="1054"/>
      <c r="G24" s="1054"/>
      <c r="H24" s="755"/>
      <c r="I24" s="723"/>
      <c r="K24" s="1057"/>
      <c r="M24" s="36">
        <v>2020</v>
      </c>
      <c r="O24" s="414">
        <v>498327</v>
      </c>
      <c r="P24" s="1043"/>
      <c r="Q24" s="222">
        <v>4.2052911392405065E-2</v>
      </c>
      <c r="R24" s="1003"/>
      <c r="T24" s="1017"/>
      <c r="U24" s="556">
        <v>2020</v>
      </c>
      <c r="V24" s="388">
        <v>1</v>
      </c>
      <c r="W24" s="490">
        <v>18</v>
      </c>
      <c r="X24" s="429">
        <v>2</v>
      </c>
      <c r="Y24" s="39">
        <v>2300</v>
      </c>
      <c r="Z24" s="429">
        <v>520</v>
      </c>
      <c r="AA24" s="39"/>
      <c r="AB24" s="525"/>
      <c r="AC24" s="139"/>
    </row>
    <row r="25" spans="1:29" ht="15.75" thickBot="1" x14ac:dyDescent="0.3">
      <c r="A25" s="40"/>
      <c r="C25" s="40"/>
      <c r="E25" s="7"/>
      <c r="G25" s="7"/>
      <c r="H25" s="7"/>
      <c r="I25" s="604"/>
      <c r="K25" s="112"/>
      <c r="M25" s="5"/>
      <c r="O25" s="384">
        <v>1295209.6400000001</v>
      </c>
      <c r="P25" s="334"/>
      <c r="Q25" s="385">
        <v>0.10930039156118145</v>
      </c>
      <c r="T25" s="1017"/>
      <c r="U25" s="107"/>
      <c r="V25" s="5"/>
      <c r="W25" s="5"/>
      <c r="X25" s="5"/>
      <c r="Y25" s="5"/>
      <c r="Z25" s="5"/>
      <c r="AA25" s="5"/>
      <c r="AB25" s="5"/>
      <c r="AC25" s="139"/>
    </row>
    <row r="26" spans="1:29" ht="5.25" customHeight="1" thickBot="1" x14ac:dyDescent="0.3">
      <c r="G26" s="41"/>
      <c r="H26" s="41"/>
      <c r="I26" s="137"/>
      <c r="M26" s="2"/>
      <c r="N26" s="5"/>
      <c r="O26" s="279"/>
      <c r="P26" s="335"/>
      <c r="Q26" s="90"/>
      <c r="R26" s="90"/>
      <c r="S26" s="5"/>
      <c r="T26" s="1017"/>
      <c r="U26" s="107"/>
      <c r="V26" s="5"/>
      <c r="W26" s="5"/>
      <c r="X26" s="5"/>
      <c r="Y26" s="5"/>
      <c r="Z26" s="5"/>
      <c r="AA26" s="5"/>
      <c r="AB26" s="5"/>
      <c r="AC26" s="139"/>
    </row>
    <row r="27" spans="1:29" ht="20.45" customHeight="1" x14ac:dyDescent="0.25">
      <c r="A27" s="194" t="s">
        <v>273</v>
      </c>
      <c r="C27" s="194" t="s">
        <v>274</v>
      </c>
      <c r="E27" s="833" t="s">
        <v>283</v>
      </c>
      <c r="G27" s="833" t="s">
        <v>276</v>
      </c>
      <c r="H27" s="753" t="s">
        <v>46</v>
      </c>
      <c r="I27" s="721" t="s">
        <v>413</v>
      </c>
      <c r="K27" s="1055" t="s">
        <v>282</v>
      </c>
      <c r="M27" s="35">
        <v>2018</v>
      </c>
      <c r="O27" s="178">
        <v>0</v>
      </c>
      <c r="P27" s="1041">
        <v>364000000</v>
      </c>
      <c r="Q27" s="220">
        <v>0</v>
      </c>
      <c r="R27" s="1001">
        <v>1</v>
      </c>
      <c r="T27" s="1017"/>
      <c r="U27" s="554">
        <v>2018</v>
      </c>
      <c r="V27" s="46">
        <v>1</v>
      </c>
      <c r="W27" s="38">
        <v>0</v>
      </c>
      <c r="X27" s="427">
        <f>450+20</f>
        <v>470</v>
      </c>
      <c r="Y27" s="38">
        <v>167500</v>
      </c>
      <c r="Z27" s="427">
        <v>5000</v>
      </c>
      <c r="AA27" s="38"/>
      <c r="AB27" s="373"/>
      <c r="AC27" s="139"/>
    </row>
    <row r="28" spans="1:29" ht="20.45" customHeight="1" x14ac:dyDescent="0.25">
      <c r="A28" s="193"/>
      <c r="C28" s="193"/>
      <c r="E28" s="1053"/>
      <c r="G28" s="1053"/>
      <c r="H28" s="754"/>
      <c r="I28" s="722"/>
      <c r="K28" s="1056"/>
      <c r="M28" s="12">
        <v>2019</v>
      </c>
      <c r="O28" s="180">
        <v>8420435</v>
      </c>
      <c r="P28" s="1042"/>
      <c r="Q28" s="221">
        <v>2.3133063186813185E-2</v>
      </c>
      <c r="R28" s="1002"/>
      <c r="T28" s="1017"/>
      <c r="U28" s="555">
        <v>2019</v>
      </c>
      <c r="V28" s="47">
        <v>1</v>
      </c>
      <c r="W28" s="37">
        <v>0</v>
      </c>
      <c r="X28" s="428">
        <f t="shared" ref="X28:X29" si="0">450+20</f>
        <v>470</v>
      </c>
      <c r="Y28" s="37">
        <v>167500</v>
      </c>
      <c r="Z28" s="428">
        <v>5000</v>
      </c>
      <c r="AA28" s="37"/>
      <c r="AB28" s="374"/>
      <c r="AC28" s="139"/>
    </row>
    <row r="29" spans="1:29" ht="20.45" customHeight="1" thickBot="1" x14ac:dyDescent="0.3">
      <c r="A29" s="193"/>
      <c r="C29" s="193"/>
      <c r="E29" s="1054"/>
      <c r="G29" s="1054"/>
      <c r="H29" s="755"/>
      <c r="I29" s="723"/>
      <c r="K29" s="1057"/>
      <c r="M29" s="36">
        <v>2020</v>
      </c>
      <c r="O29" s="414">
        <v>2107828</v>
      </c>
      <c r="P29" s="1043"/>
      <c r="Q29" s="222">
        <v>5.7907362637362641E-3</v>
      </c>
      <c r="R29" s="1003"/>
      <c r="T29" s="1017"/>
      <c r="U29" s="556">
        <v>2020</v>
      </c>
      <c r="V29" s="388">
        <v>1</v>
      </c>
      <c r="W29" s="39">
        <v>0</v>
      </c>
      <c r="X29" s="429">
        <f t="shared" si="0"/>
        <v>470</v>
      </c>
      <c r="Y29" s="39">
        <v>167500</v>
      </c>
      <c r="Z29" s="429">
        <v>5000</v>
      </c>
      <c r="AA29" s="39"/>
      <c r="AB29" s="375"/>
      <c r="AC29" s="139"/>
    </row>
    <row r="30" spans="1:29" ht="15.75" thickBot="1" x14ac:dyDescent="0.3">
      <c r="A30" s="40"/>
      <c r="C30" s="40"/>
      <c r="E30" s="7"/>
      <c r="G30" s="7"/>
      <c r="H30" s="7"/>
      <c r="I30" s="604"/>
      <c r="K30" s="112"/>
      <c r="M30" s="5"/>
      <c r="O30" s="384">
        <v>10528263</v>
      </c>
      <c r="P30" s="334"/>
      <c r="Q30" s="385">
        <v>2.8923799450549448E-2</v>
      </c>
      <c r="T30" s="1017"/>
      <c r="U30" s="107"/>
      <c r="V30" s="5"/>
      <c r="W30" s="5"/>
      <c r="X30" s="5"/>
      <c r="Y30" s="5"/>
      <c r="Z30" s="5"/>
      <c r="AA30" s="5"/>
      <c r="AB30" s="5"/>
      <c r="AC30" s="139"/>
    </row>
    <row r="31" spans="1:29" ht="6" customHeight="1" thickBot="1" x14ac:dyDescent="0.3">
      <c r="G31" s="41"/>
      <c r="H31" s="41"/>
      <c r="I31" s="137"/>
      <c r="M31" s="2"/>
      <c r="O31" s="279"/>
      <c r="P31" s="335"/>
      <c r="Q31" s="90"/>
      <c r="R31" s="90"/>
      <c r="T31" s="1017"/>
      <c r="U31" s="107"/>
      <c r="V31" s="5"/>
      <c r="W31" s="5"/>
      <c r="X31" s="5"/>
      <c r="Y31" s="5"/>
      <c r="Z31" s="5"/>
      <c r="AA31" s="5"/>
      <c r="AB31" s="5"/>
      <c r="AC31" s="139"/>
    </row>
    <row r="32" spans="1:29" ht="20.45" customHeight="1" x14ac:dyDescent="0.25">
      <c r="A32" s="194" t="s">
        <v>273</v>
      </c>
      <c r="C32" s="194" t="s">
        <v>284</v>
      </c>
      <c r="E32" s="1061" t="s">
        <v>285</v>
      </c>
      <c r="G32" s="833" t="s">
        <v>276</v>
      </c>
      <c r="H32" s="753" t="s">
        <v>46</v>
      </c>
      <c r="I32" s="721" t="s">
        <v>413</v>
      </c>
      <c r="K32" s="1055" t="s">
        <v>286</v>
      </c>
      <c r="M32" s="35">
        <v>2018</v>
      </c>
      <c r="O32" s="178">
        <v>0</v>
      </c>
      <c r="P32" s="1041">
        <v>185500000</v>
      </c>
      <c r="Q32" s="220">
        <v>0</v>
      </c>
      <c r="R32" s="1001">
        <v>1</v>
      </c>
      <c r="T32" s="1017"/>
      <c r="U32" s="554">
        <v>2018</v>
      </c>
      <c r="V32" s="575">
        <v>1</v>
      </c>
      <c r="W32" s="481">
        <v>70</v>
      </c>
      <c r="X32" s="427">
        <v>20</v>
      </c>
      <c r="Y32" s="38">
        <v>600</v>
      </c>
      <c r="Z32" s="427">
        <v>80</v>
      </c>
      <c r="AA32" s="38"/>
      <c r="AB32" s="523"/>
      <c r="AC32" s="139"/>
    </row>
    <row r="33" spans="1:30" ht="20.45" customHeight="1" x14ac:dyDescent="0.25">
      <c r="A33" s="193"/>
      <c r="C33" s="193"/>
      <c r="E33" s="1062"/>
      <c r="G33" s="1053"/>
      <c r="H33" s="754"/>
      <c r="I33" s="722"/>
      <c r="K33" s="1056"/>
      <c r="M33" s="12">
        <v>2019</v>
      </c>
      <c r="O33" s="180">
        <v>0</v>
      </c>
      <c r="P33" s="1042"/>
      <c r="Q33" s="221">
        <v>0</v>
      </c>
      <c r="R33" s="1002"/>
      <c r="T33" s="1017"/>
      <c r="U33" s="555">
        <v>2019</v>
      </c>
      <c r="V33" s="576">
        <v>1</v>
      </c>
      <c r="W33" s="486">
        <v>70</v>
      </c>
      <c r="X33" s="428">
        <v>20</v>
      </c>
      <c r="Y33" s="37">
        <v>600</v>
      </c>
      <c r="Z33" s="428">
        <v>80</v>
      </c>
      <c r="AA33" s="37"/>
      <c r="AB33" s="524"/>
      <c r="AC33" s="139"/>
    </row>
    <row r="34" spans="1:30" ht="20.45" customHeight="1" x14ac:dyDescent="0.25">
      <c r="A34" s="193"/>
      <c r="C34" s="193"/>
      <c r="E34" s="1063"/>
      <c r="G34" s="1054"/>
      <c r="H34" s="755"/>
      <c r="I34" s="723"/>
      <c r="K34" s="1057"/>
      <c r="M34" s="36">
        <v>2020</v>
      </c>
      <c r="O34" s="414">
        <v>0</v>
      </c>
      <c r="P34" s="1043"/>
      <c r="Q34" s="222">
        <v>0</v>
      </c>
      <c r="R34" s="1003"/>
      <c r="T34" s="1017"/>
      <c r="U34" s="556">
        <v>2020</v>
      </c>
      <c r="V34" s="577">
        <v>1</v>
      </c>
      <c r="W34" s="490">
        <v>70</v>
      </c>
      <c r="X34" s="429">
        <v>20</v>
      </c>
      <c r="Y34" s="39">
        <v>600</v>
      </c>
      <c r="Z34" s="429">
        <v>80</v>
      </c>
      <c r="AA34" s="39"/>
      <c r="AB34" s="525"/>
      <c r="AC34" s="139"/>
    </row>
    <row r="35" spans="1:30" ht="15.75" thickBot="1" x14ac:dyDescent="0.3">
      <c r="A35" s="40"/>
      <c r="C35" s="40"/>
      <c r="E35" s="7"/>
      <c r="G35" s="7"/>
      <c r="H35" s="7"/>
      <c r="I35" s="604"/>
      <c r="K35" s="112"/>
      <c r="M35" s="5"/>
      <c r="O35" s="384">
        <v>0</v>
      </c>
      <c r="P35" s="334"/>
      <c r="Q35" s="385">
        <v>0</v>
      </c>
      <c r="T35" s="1017"/>
      <c r="U35" s="107"/>
      <c r="V35" s="5"/>
      <c r="W35" s="5"/>
      <c r="X35" s="5"/>
      <c r="Y35" s="5"/>
      <c r="Z35" s="5"/>
      <c r="AA35" s="5"/>
      <c r="AB35" s="5"/>
      <c r="AC35" s="139"/>
    </row>
    <row r="36" spans="1:30" ht="6" customHeight="1" thickBot="1" x14ac:dyDescent="0.3">
      <c r="G36" s="41"/>
      <c r="H36" s="41"/>
      <c r="I36" s="137"/>
      <c r="M36" s="2"/>
      <c r="N36" s="5"/>
      <c r="O36" s="279"/>
      <c r="P36" s="335"/>
      <c r="Q36" s="90"/>
      <c r="R36" s="90"/>
      <c r="T36" s="1017"/>
      <c r="U36" s="107"/>
      <c r="V36" s="5"/>
      <c r="W36" s="5"/>
      <c r="X36" s="5"/>
      <c r="Y36" s="5"/>
      <c r="Z36" s="5"/>
      <c r="AA36" s="5"/>
      <c r="AB36" s="5"/>
      <c r="AC36" s="139"/>
    </row>
    <row r="37" spans="1:30" ht="20.45" customHeight="1" x14ac:dyDescent="0.25">
      <c r="A37" s="194" t="s">
        <v>273</v>
      </c>
      <c r="C37" s="194" t="s">
        <v>284</v>
      </c>
      <c r="E37" s="833" t="s">
        <v>416</v>
      </c>
      <c r="G37" s="833" t="s">
        <v>276</v>
      </c>
      <c r="H37" s="753" t="s">
        <v>46</v>
      </c>
      <c r="I37" s="721" t="s">
        <v>413</v>
      </c>
      <c r="K37" s="1055" t="s">
        <v>280</v>
      </c>
      <c r="M37" s="35">
        <v>2018</v>
      </c>
      <c r="O37" s="178">
        <v>2263331.2300000004</v>
      </c>
      <c r="P37" s="1041">
        <v>19000000</v>
      </c>
      <c r="Q37" s="220">
        <v>0.11912269631578949</v>
      </c>
      <c r="R37" s="1001">
        <v>1</v>
      </c>
      <c r="T37" s="1017"/>
      <c r="U37" s="554">
        <v>2018</v>
      </c>
      <c r="V37" s="46">
        <v>1</v>
      </c>
      <c r="W37" s="38">
        <v>23</v>
      </c>
      <c r="X37" s="427">
        <v>7</v>
      </c>
      <c r="Y37" s="38">
        <v>360</v>
      </c>
      <c r="Z37" s="427">
        <v>125</v>
      </c>
      <c r="AA37" s="38"/>
      <c r="AB37" s="373"/>
      <c r="AC37" s="139"/>
    </row>
    <row r="38" spans="1:30" ht="20.45" customHeight="1" x14ac:dyDescent="0.25">
      <c r="A38" s="193"/>
      <c r="C38" s="193"/>
      <c r="E38" s="1053"/>
      <c r="G38" s="1053"/>
      <c r="H38" s="754"/>
      <c r="I38" s="722"/>
      <c r="K38" s="1056"/>
      <c r="M38" s="12">
        <v>2019</v>
      </c>
      <c r="O38" s="180">
        <v>3498997</v>
      </c>
      <c r="P38" s="1042"/>
      <c r="Q38" s="221">
        <v>0.18415773684210526</v>
      </c>
      <c r="R38" s="1002"/>
      <c r="T38" s="1017"/>
      <c r="U38" s="555">
        <v>2019</v>
      </c>
      <c r="V38" s="47">
        <v>1</v>
      </c>
      <c r="W38" s="37">
        <v>23</v>
      </c>
      <c r="X38" s="428">
        <v>7</v>
      </c>
      <c r="Y38" s="37">
        <v>360</v>
      </c>
      <c r="Z38" s="428">
        <v>125</v>
      </c>
      <c r="AA38" s="37"/>
      <c r="AB38" s="374"/>
      <c r="AC38" s="139"/>
    </row>
    <row r="39" spans="1:30" ht="20.45" customHeight="1" thickBot="1" x14ac:dyDescent="0.3">
      <c r="A39" s="193"/>
      <c r="C39" s="193"/>
      <c r="E39" s="1054"/>
      <c r="G39" s="1054"/>
      <c r="H39" s="755"/>
      <c r="I39" s="723"/>
      <c r="K39" s="1057"/>
      <c r="M39" s="36">
        <v>2020</v>
      </c>
      <c r="O39" s="414">
        <v>3770332</v>
      </c>
      <c r="P39" s="1043"/>
      <c r="Q39" s="222">
        <v>0.19843852631578948</v>
      </c>
      <c r="R39" s="1003"/>
      <c r="T39" s="1017"/>
      <c r="U39" s="556">
        <v>2020</v>
      </c>
      <c r="V39" s="388">
        <v>1</v>
      </c>
      <c r="W39" s="39">
        <v>23</v>
      </c>
      <c r="X39" s="429">
        <v>7</v>
      </c>
      <c r="Y39" s="39">
        <v>360</v>
      </c>
      <c r="Z39" s="429">
        <v>125</v>
      </c>
      <c r="AA39" s="39"/>
      <c r="AB39" s="375"/>
      <c r="AC39" s="139"/>
    </row>
    <row r="40" spans="1:30" ht="15.75" thickBot="1" x14ac:dyDescent="0.3">
      <c r="A40" s="40"/>
      <c r="C40" s="40"/>
      <c r="E40" s="7"/>
      <c r="G40" s="7"/>
      <c r="H40" s="7"/>
      <c r="I40" s="604"/>
      <c r="K40" s="112"/>
      <c r="M40" s="5"/>
      <c r="O40" s="384">
        <v>9532660.2300000004</v>
      </c>
      <c r="P40" s="334"/>
      <c r="Q40" s="385">
        <v>0.50171895947368428</v>
      </c>
      <c r="T40" s="1017"/>
      <c r="U40" s="107"/>
      <c r="V40" s="5"/>
      <c r="W40" s="5"/>
      <c r="X40" s="5"/>
      <c r="Y40" s="5"/>
      <c r="Z40" s="5"/>
      <c r="AA40" s="5"/>
      <c r="AB40" s="5"/>
      <c r="AC40" s="139"/>
    </row>
    <row r="41" spans="1:30" ht="6" customHeight="1" thickBot="1" x14ac:dyDescent="0.3">
      <c r="G41" s="41"/>
      <c r="H41" s="41"/>
      <c r="I41" s="137"/>
      <c r="M41" s="2"/>
      <c r="O41" s="279"/>
      <c r="P41" s="335"/>
      <c r="Q41" s="90"/>
      <c r="R41" s="90"/>
      <c r="S41" s="5"/>
      <c r="T41" s="1017"/>
      <c r="U41" s="107"/>
      <c r="V41" s="5"/>
      <c r="W41" s="5"/>
      <c r="X41" s="5"/>
      <c r="Y41" s="5"/>
      <c r="Z41" s="5"/>
      <c r="AA41" s="5"/>
      <c r="AB41" s="5"/>
      <c r="AC41" s="139"/>
      <c r="AD41" s="5"/>
    </row>
    <row r="42" spans="1:30" ht="20.45" customHeight="1" x14ac:dyDescent="0.25">
      <c r="A42" s="194" t="s">
        <v>273</v>
      </c>
      <c r="C42" s="194" t="s">
        <v>284</v>
      </c>
      <c r="E42" s="833" t="s">
        <v>287</v>
      </c>
      <c r="G42" s="833" t="s">
        <v>276</v>
      </c>
      <c r="H42" s="753" t="s">
        <v>46</v>
      </c>
      <c r="I42" s="721" t="s">
        <v>413</v>
      </c>
      <c r="K42" s="1055" t="s">
        <v>282</v>
      </c>
      <c r="M42" s="35">
        <v>2018</v>
      </c>
      <c r="O42" s="178">
        <v>4064091.19</v>
      </c>
      <c r="P42" s="1041">
        <v>13500000</v>
      </c>
      <c r="Q42" s="220">
        <v>0.30104379185185187</v>
      </c>
      <c r="R42" s="1001">
        <v>1</v>
      </c>
      <c r="T42" s="1017"/>
      <c r="U42" s="554">
        <v>2018</v>
      </c>
      <c r="V42" s="46">
        <v>1</v>
      </c>
      <c r="W42" s="481">
        <v>0</v>
      </c>
      <c r="X42" s="427">
        <v>10</v>
      </c>
      <c r="Y42" s="38" t="s">
        <v>278</v>
      </c>
      <c r="Z42" s="427">
        <v>0</v>
      </c>
      <c r="AA42" s="38"/>
      <c r="AB42" s="523"/>
      <c r="AC42" s="139"/>
    </row>
    <row r="43" spans="1:30" ht="20.45" customHeight="1" x14ac:dyDescent="0.25">
      <c r="A43" s="193"/>
      <c r="C43" s="193"/>
      <c r="E43" s="1053"/>
      <c r="G43" s="1053"/>
      <c r="H43" s="754"/>
      <c r="I43" s="722"/>
      <c r="K43" s="1056"/>
      <c r="M43" s="12">
        <v>2019</v>
      </c>
      <c r="O43" s="180">
        <v>323300</v>
      </c>
      <c r="P43" s="1042"/>
      <c r="Q43" s="221">
        <v>2.3948148148148149E-2</v>
      </c>
      <c r="R43" s="1002"/>
      <c r="T43" s="1017"/>
      <c r="U43" s="555">
        <v>2019</v>
      </c>
      <c r="V43" s="47">
        <v>1</v>
      </c>
      <c r="W43" s="486">
        <v>0</v>
      </c>
      <c r="X43" s="428">
        <v>10</v>
      </c>
      <c r="Y43" s="37" t="s">
        <v>278</v>
      </c>
      <c r="Z43" s="428">
        <v>0</v>
      </c>
      <c r="AA43" s="37"/>
      <c r="AB43" s="524"/>
      <c r="AC43" s="139"/>
    </row>
    <row r="44" spans="1:30" ht="20.45" customHeight="1" thickBot="1" x14ac:dyDescent="0.3">
      <c r="A44" s="193"/>
      <c r="C44" s="193"/>
      <c r="E44" s="1054"/>
      <c r="G44" s="1054"/>
      <c r="H44" s="755"/>
      <c r="I44" s="723"/>
      <c r="K44" s="1057"/>
      <c r="M44" s="36">
        <v>2020</v>
      </c>
      <c r="O44" s="414">
        <v>51045</v>
      </c>
      <c r="P44" s="1043"/>
      <c r="Q44" s="222">
        <v>3.781111111111111E-3</v>
      </c>
      <c r="R44" s="1003"/>
      <c r="T44" s="1017"/>
      <c r="U44" s="556">
        <v>2020</v>
      </c>
      <c r="V44" s="388">
        <v>1</v>
      </c>
      <c r="W44" s="490">
        <v>0</v>
      </c>
      <c r="X44" s="429">
        <v>10</v>
      </c>
      <c r="Y44" s="39" t="s">
        <v>278</v>
      </c>
      <c r="Z44" s="429">
        <v>0</v>
      </c>
      <c r="AA44" s="39"/>
      <c r="AB44" s="525"/>
      <c r="AC44" s="139"/>
    </row>
    <row r="45" spans="1:30" ht="15.75" thickBot="1" x14ac:dyDescent="0.3">
      <c r="A45" s="40"/>
      <c r="C45" s="40"/>
      <c r="E45" s="7"/>
      <c r="G45" s="7"/>
      <c r="H45" s="7"/>
      <c r="I45" s="604"/>
      <c r="K45" s="112"/>
      <c r="M45" s="5"/>
      <c r="O45" s="384">
        <v>4438436.1899999995</v>
      </c>
      <c r="P45" s="334"/>
      <c r="Q45" s="385">
        <v>0.32877305111111116</v>
      </c>
      <c r="T45" s="1017"/>
      <c r="U45" s="107"/>
      <c r="V45" s="5"/>
      <c r="W45" s="5"/>
      <c r="X45" s="5"/>
      <c r="Y45" s="5"/>
      <c r="Z45" s="5"/>
      <c r="AA45" s="5"/>
      <c r="AB45" s="5"/>
      <c r="AC45" s="139"/>
    </row>
    <row r="46" spans="1:30" ht="6" customHeight="1" thickBot="1" x14ac:dyDescent="0.3">
      <c r="G46" s="41"/>
      <c r="H46" s="41"/>
      <c r="I46" s="137"/>
      <c r="M46" s="2"/>
      <c r="N46" s="5"/>
      <c r="O46" s="279"/>
      <c r="P46" s="335"/>
      <c r="Q46" s="90"/>
      <c r="R46" s="90"/>
      <c r="S46" s="5"/>
      <c r="T46" s="1017"/>
      <c r="U46" s="107"/>
      <c r="V46" s="5"/>
      <c r="W46" s="5"/>
      <c r="X46" s="5"/>
      <c r="Y46" s="5"/>
      <c r="Z46" s="5"/>
      <c r="AA46" s="5"/>
      <c r="AB46" s="5"/>
      <c r="AC46" s="139"/>
    </row>
    <row r="47" spans="1:30" ht="20.45" customHeight="1" x14ac:dyDescent="0.25">
      <c r="A47" s="194" t="s">
        <v>273</v>
      </c>
      <c r="C47" s="194" t="s">
        <v>284</v>
      </c>
      <c r="E47" s="833" t="s">
        <v>288</v>
      </c>
      <c r="G47" s="833" t="s">
        <v>276</v>
      </c>
      <c r="H47" s="753" t="s">
        <v>46</v>
      </c>
      <c r="I47" s="721" t="s">
        <v>413</v>
      </c>
      <c r="K47" s="1055" t="s">
        <v>282</v>
      </c>
      <c r="M47" s="35">
        <v>2018</v>
      </c>
      <c r="O47" s="178">
        <v>12605663.880000001</v>
      </c>
      <c r="P47" s="1041">
        <v>62000000</v>
      </c>
      <c r="Q47" s="220">
        <v>0.20331715935483871</v>
      </c>
      <c r="R47" s="1001">
        <v>1</v>
      </c>
      <c r="T47" s="1017"/>
      <c r="U47" s="554">
        <v>2018</v>
      </c>
      <c r="V47" s="46">
        <v>1</v>
      </c>
      <c r="W47" s="38">
        <v>140</v>
      </c>
      <c r="X47" s="427">
        <v>0</v>
      </c>
      <c r="Y47" s="38" t="s">
        <v>278</v>
      </c>
      <c r="Z47" s="427">
        <v>0</v>
      </c>
      <c r="AA47" s="38"/>
      <c r="AB47" s="373"/>
      <c r="AC47" s="139"/>
    </row>
    <row r="48" spans="1:30" ht="20.45" customHeight="1" x14ac:dyDescent="0.25">
      <c r="A48" s="193"/>
      <c r="C48" s="193"/>
      <c r="E48" s="1053"/>
      <c r="G48" s="1053"/>
      <c r="H48" s="754"/>
      <c r="I48" s="722"/>
      <c r="K48" s="1056"/>
      <c r="M48" s="12">
        <v>2019</v>
      </c>
      <c r="O48" s="180">
        <v>8420005</v>
      </c>
      <c r="P48" s="1042"/>
      <c r="Q48" s="221">
        <v>0.13580653225806452</v>
      </c>
      <c r="R48" s="1002"/>
      <c r="T48" s="1017"/>
      <c r="U48" s="555">
        <v>2019</v>
      </c>
      <c r="V48" s="47">
        <v>1</v>
      </c>
      <c r="W48" s="37">
        <v>140</v>
      </c>
      <c r="X48" s="428">
        <v>0</v>
      </c>
      <c r="Y48" s="37" t="s">
        <v>278</v>
      </c>
      <c r="Z48" s="428">
        <v>0</v>
      </c>
      <c r="AA48" s="37"/>
      <c r="AB48" s="374"/>
      <c r="AC48" s="139"/>
    </row>
    <row r="49" spans="1:29" ht="20.45" customHeight="1" thickBot="1" x14ac:dyDescent="0.3">
      <c r="A49" s="193"/>
      <c r="C49" s="193"/>
      <c r="E49" s="1054"/>
      <c r="G49" s="1054"/>
      <c r="H49" s="755"/>
      <c r="I49" s="723"/>
      <c r="K49" s="1057"/>
      <c r="M49" s="36">
        <v>2020</v>
      </c>
      <c r="O49" s="414">
        <v>9151774</v>
      </c>
      <c r="P49" s="1043"/>
      <c r="Q49" s="222">
        <v>0.14760925806451614</v>
      </c>
      <c r="R49" s="1003"/>
      <c r="T49" s="1017"/>
      <c r="U49" s="556">
        <v>2020</v>
      </c>
      <c r="V49" s="388">
        <v>1</v>
      </c>
      <c r="W49" s="39">
        <v>140</v>
      </c>
      <c r="X49" s="429">
        <v>0</v>
      </c>
      <c r="Y49" s="39" t="s">
        <v>278</v>
      </c>
      <c r="Z49" s="429">
        <v>0</v>
      </c>
      <c r="AA49" s="39"/>
      <c r="AB49" s="375"/>
      <c r="AC49" s="139"/>
    </row>
    <row r="50" spans="1:29" ht="15.75" thickBot="1" x14ac:dyDescent="0.3">
      <c r="A50" s="40"/>
      <c r="C50" s="40"/>
      <c r="E50" s="7"/>
      <c r="G50" s="7"/>
      <c r="H50" s="7"/>
      <c r="I50" s="604"/>
      <c r="K50" s="112"/>
      <c r="M50" s="5"/>
      <c r="O50" s="384">
        <v>30177442.880000003</v>
      </c>
      <c r="P50" s="334"/>
      <c r="Q50" s="385">
        <v>0.48673294967741937</v>
      </c>
      <c r="T50" s="1017"/>
      <c r="U50" s="107"/>
      <c r="V50" s="5"/>
      <c r="W50" s="5"/>
      <c r="X50" s="5"/>
      <c r="Y50" s="5"/>
      <c r="Z50" s="5"/>
      <c r="AA50" s="5"/>
      <c r="AB50" s="5"/>
      <c r="AC50" s="139"/>
    </row>
    <row r="51" spans="1:29" ht="6" customHeight="1" thickBot="1" x14ac:dyDescent="0.3">
      <c r="G51" s="41"/>
      <c r="H51" s="41"/>
      <c r="I51" s="137"/>
      <c r="M51" s="2"/>
      <c r="O51" s="279"/>
      <c r="P51" s="335"/>
      <c r="Q51" s="90"/>
      <c r="R51" s="90"/>
      <c r="T51" s="1017"/>
      <c r="U51" s="107"/>
      <c r="V51" s="5"/>
      <c r="W51" s="5"/>
      <c r="X51" s="5"/>
      <c r="Y51" s="5"/>
      <c r="Z51" s="5"/>
      <c r="AA51" s="5"/>
      <c r="AB51" s="5"/>
      <c r="AC51" s="139"/>
    </row>
    <row r="52" spans="1:29" ht="20.45" customHeight="1" x14ac:dyDescent="0.25">
      <c r="A52" s="194" t="s">
        <v>273</v>
      </c>
      <c r="C52" s="194" t="s">
        <v>289</v>
      </c>
      <c r="E52" s="833" t="s">
        <v>395</v>
      </c>
      <c r="G52" s="833" t="s">
        <v>276</v>
      </c>
      <c r="H52" s="753" t="s">
        <v>46</v>
      </c>
      <c r="I52" s="721" t="s">
        <v>413</v>
      </c>
      <c r="K52" s="1055" t="s">
        <v>280</v>
      </c>
      <c r="M52" s="35">
        <v>2018</v>
      </c>
      <c r="O52" s="178">
        <v>793011.71</v>
      </c>
      <c r="P52" s="1041">
        <v>7000000</v>
      </c>
      <c r="Q52" s="220">
        <v>0.11328738714285713</v>
      </c>
      <c r="R52" s="1001">
        <v>1</v>
      </c>
      <c r="T52" s="1017"/>
      <c r="U52" s="554">
        <v>2018</v>
      </c>
      <c r="V52" s="46">
        <v>1</v>
      </c>
      <c r="W52" s="481">
        <v>0</v>
      </c>
      <c r="X52" s="427">
        <v>16</v>
      </c>
      <c r="Y52" s="38">
        <v>0</v>
      </c>
      <c r="Z52" s="427">
        <v>5</v>
      </c>
      <c r="AA52" s="38"/>
      <c r="AB52" s="523"/>
      <c r="AC52" s="139"/>
    </row>
    <row r="53" spans="1:29" ht="20.45" customHeight="1" x14ac:dyDescent="0.25">
      <c r="A53" s="193"/>
      <c r="C53" s="193"/>
      <c r="E53" s="1053"/>
      <c r="G53" s="1053"/>
      <c r="H53" s="754"/>
      <c r="I53" s="722"/>
      <c r="K53" s="1056"/>
      <c r="M53" s="12">
        <v>2019</v>
      </c>
      <c r="O53" s="180">
        <v>1353085</v>
      </c>
      <c r="P53" s="1042"/>
      <c r="Q53" s="221">
        <v>0.19329785714285713</v>
      </c>
      <c r="R53" s="1002"/>
      <c r="T53" s="1017"/>
      <c r="U53" s="555">
        <v>2019</v>
      </c>
      <c r="V53" s="47">
        <v>1</v>
      </c>
      <c r="W53" s="486">
        <v>0</v>
      </c>
      <c r="X53" s="428">
        <v>16</v>
      </c>
      <c r="Y53" s="37">
        <v>0</v>
      </c>
      <c r="Z53" s="428">
        <v>5</v>
      </c>
      <c r="AA53" s="37"/>
      <c r="AB53" s="524"/>
      <c r="AC53" s="139"/>
    </row>
    <row r="54" spans="1:29" ht="20.45" customHeight="1" thickBot="1" x14ac:dyDescent="0.3">
      <c r="A54" s="193"/>
      <c r="C54" s="193"/>
      <c r="E54" s="1054"/>
      <c r="G54" s="1054"/>
      <c r="H54" s="755"/>
      <c r="I54" s="723"/>
      <c r="K54" s="1057"/>
      <c r="M54" s="36">
        <v>2020</v>
      </c>
      <c r="O54" s="414">
        <v>2340871</v>
      </c>
      <c r="P54" s="1043"/>
      <c r="Q54" s="222">
        <v>0.33441014285714288</v>
      </c>
      <c r="R54" s="1003"/>
      <c r="T54" s="1017"/>
      <c r="U54" s="556">
        <v>2020</v>
      </c>
      <c r="V54" s="388">
        <v>1</v>
      </c>
      <c r="W54" s="490">
        <v>0</v>
      </c>
      <c r="X54" s="429">
        <v>16</v>
      </c>
      <c r="Y54" s="39">
        <v>0</v>
      </c>
      <c r="Z54" s="429">
        <v>5</v>
      </c>
      <c r="AA54" s="39"/>
      <c r="AB54" s="525"/>
      <c r="AC54" s="139"/>
    </row>
    <row r="55" spans="1:29" ht="15.75" thickBot="1" x14ac:dyDescent="0.3">
      <c r="A55" s="40"/>
      <c r="C55" s="40"/>
      <c r="E55" s="7"/>
      <c r="G55" s="7"/>
      <c r="H55" s="7"/>
      <c r="I55" s="604"/>
      <c r="K55" s="112"/>
      <c r="M55" s="5"/>
      <c r="O55" s="384">
        <v>4486967.71</v>
      </c>
      <c r="P55" s="334"/>
      <c r="Q55" s="385">
        <v>0.64099538714285709</v>
      </c>
      <c r="T55" s="1017"/>
      <c r="U55" s="107"/>
      <c r="V55" s="5"/>
      <c r="W55" s="5"/>
      <c r="X55" s="5"/>
      <c r="Y55" s="5"/>
      <c r="Z55" s="5"/>
      <c r="AA55" s="5"/>
      <c r="AB55" s="5"/>
      <c r="AC55" s="139"/>
    </row>
    <row r="56" spans="1:29" ht="6" customHeight="1" thickBot="1" x14ac:dyDescent="0.3">
      <c r="G56" s="41"/>
      <c r="H56" s="41"/>
      <c r="I56" s="137"/>
      <c r="M56" s="2"/>
      <c r="N56" s="5"/>
      <c r="O56" s="279"/>
      <c r="P56" s="335"/>
      <c r="Q56" s="90"/>
      <c r="R56" s="90"/>
      <c r="S56" s="5"/>
      <c r="T56" s="1017"/>
      <c r="U56" s="107"/>
      <c r="V56" s="5"/>
      <c r="W56" s="5"/>
      <c r="X56" s="5"/>
      <c r="Y56" s="5"/>
      <c r="Z56" s="5"/>
      <c r="AA56" s="5"/>
      <c r="AB56" s="5"/>
      <c r="AC56" s="139"/>
    </row>
    <row r="57" spans="1:29" ht="20.45" customHeight="1" x14ac:dyDescent="0.25">
      <c r="A57" s="194" t="s">
        <v>273</v>
      </c>
      <c r="C57" s="194" t="s">
        <v>290</v>
      </c>
      <c r="E57" s="833" t="s">
        <v>48</v>
      </c>
      <c r="G57" s="833" t="s">
        <v>276</v>
      </c>
      <c r="H57" s="753" t="s">
        <v>46</v>
      </c>
      <c r="I57" s="721" t="s">
        <v>413</v>
      </c>
      <c r="K57" s="1055" t="s">
        <v>291</v>
      </c>
      <c r="M57" s="35">
        <v>2018</v>
      </c>
      <c r="O57" s="178">
        <v>0</v>
      </c>
      <c r="P57" s="1041">
        <v>23000000</v>
      </c>
      <c r="Q57" s="220">
        <v>0</v>
      </c>
      <c r="R57" s="1001">
        <v>1</v>
      </c>
      <c r="T57" s="1017"/>
      <c r="U57" s="554">
        <v>2018</v>
      </c>
      <c r="V57" s="46">
        <v>1</v>
      </c>
      <c r="W57" s="38">
        <v>30</v>
      </c>
      <c r="X57" s="427">
        <v>10</v>
      </c>
      <c r="Y57" s="38">
        <v>330</v>
      </c>
      <c r="Z57" s="427">
        <v>110</v>
      </c>
      <c r="AA57" s="38"/>
      <c r="AB57" s="373"/>
      <c r="AC57" s="139"/>
    </row>
    <row r="58" spans="1:29" ht="20.45" customHeight="1" x14ac:dyDescent="0.25">
      <c r="A58" s="193"/>
      <c r="C58" s="193"/>
      <c r="E58" s="1053"/>
      <c r="G58" s="1053"/>
      <c r="H58" s="754"/>
      <c r="I58" s="722"/>
      <c r="K58" s="1056"/>
      <c r="M58" s="12">
        <v>2019</v>
      </c>
      <c r="O58" s="180">
        <v>0</v>
      </c>
      <c r="P58" s="1042"/>
      <c r="Q58" s="221">
        <v>0</v>
      </c>
      <c r="R58" s="1002"/>
      <c r="T58" s="1017"/>
      <c r="U58" s="555">
        <v>2019</v>
      </c>
      <c r="V58" s="47">
        <v>1</v>
      </c>
      <c r="W58" s="37">
        <v>30</v>
      </c>
      <c r="X58" s="428">
        <v>10</v>
      </c>
      <c r="Y58" s="37">
        <v>330</v>
      </c>
      <c r="Z58" s="428">
        <v>110</v>
      </c>
      <c r="AA58" s="37"/>
      <c r="AB58" s="374"/>
      <c r="AC58" s="139"/>
    </row>
    <row r="59" spans="1:29" ht="20.45" customHeight="1" thickBot="1" x14ac:dyDescent="0.3">
      <c r="A59" s="193"/>
      <c r="C59" s="193"/>
      <c r="E59" s="1054"/>
      <c r="G59" s="1054"/>
      <c r="H59" s="755"/>
      <c r="I59" s="723"/>
      <c r="K59" s="1057"/>
      <c r="M59" s="36">
        <v>2020</v>
      </c>
      <c r="O59" s="414">
        <v>75856</v>
      </c>
      <c r="P59" s="1043"/>
      <c r="Q59" s="222">
        <v>3.298086956521739E-3</v>
      </c>
      <c r="R59" s="1003"/>
      <c r="T59" s="1017"/>
      <c r="U59" s="556">
        <v>2020</v>
      </c>
      <c r="V59" s="388">
        <v>1</v>
      </c>
      <c r="W59" s="39">
        <v>30</v>
      </c>
      <c r="X59" s="429">
        <v>10</v>
      </c>
      <c r="Y59" s="39">
        <v>330</v>
      </c>
      <c r="Z59" s="429">
        <v>110</v>
      </c>
      <c r="AA59" s="39"/>
      <c r="AB59" s="375"/>
      <c r="AC59" s="139"/>
    </row>
    <row r="60" spans="1:29" ht="14.1" customHeight="1" thickBot="1" x14ac:dyDescent="0.3">
      <c r="A60" s="40"/>
      <c r="C60" s="40"/>
      <c r="E60" s="7"/>
      <c r="G60" s="7"/>
      <c r="H60" s="7"/>
      <c r="I60" s="604"/>
      <c r="K60" s="112"/>
      <c r="M60" s="5"/>
      <c r="O60" s="384">
        <v>75856</v>
      </c>
      <c r="P60" s="334"/>
      <c r="Q60" s="385">
        <v>3.298086956521739E-3</v>
      </c>
      <c r="T60" s="1017"/>
      <c r="U60" s="107"/>
      <c r="V60" s="5"/>
      <c r="W60" s="5"/>
      <c r="X60" s="5"/>
      <c r="Y60" s="5"/>
      <c r="Z60" s="5"/>
      <c r="AA60" s="5"/>
      <c r="AB60" s="5"/>
      <c r="AC60" s="139"/>
    </row>
    <row r="61" spans="1:29" ht="6" customHeight="1" thickBot="1" x14ac:dyDescent="0.3">
      <c r="G61" s="41"/>
      <c r="H61" s="41"/>
      <c r="I61" s="137"/>
      <c r="M61" s="2"/>
      <c r="O61" s="279"/>
      <c r="P61" s="335"/>
      <c r="Q61" s="90"/>
      <c r="R61" s="90"/>
      <c r="T61" s="1017"/>
      <c r="U61" s="107"/>
      <c r="V61" s="5"/>
      <c r="W61" s="5"/>
      <c r="X61" s="5"/>
      <c r="Y61" s="5"/>
      <c r="Z61" s="5"/>
      <c r="AA61" s="5"/>
      <c r="AB61" s="5"/>
      <c r="AC61" s="139"/>
    </row>
    <row r="62" spans="1:29" ht="20.45" customHeight="1" x14ac:dyDescent="0.25">
      <c r="A62" s="194" t="s">
        <v>273</v>
      </c>
      <c r="C62" s="194" t="s">
        <v>292</v>
      </c>
      <c r="E62" s="833" t="s">
        <v>293</v>
      </c>
      <c r="G62" s="833" t="s">
        <v>276</v>
      </c>
      <c r="H62" s="753" t="s">
        <v>46</v>
      </c>
      <c r="I62" s="721" t="s">
        <v>413</v>
      </c>
      <c r="K62" s="1055" t="s">
        <v>282</v>
      </c>
      <c r="M62" s="35">
        <v>2018</v>
      </c>
      <c r="O62" s="178">
        <v>0</v>
      </c>
      <c r="P62" s="1041">
        <v>433000000</v>
      </c>
      <c r="Q62" s="220">
        <v>0</v>
      </c>
      <c r="R62" s="1001">
        <v>1</v>
      </c>
      <c r="T62" s="1017"/>
      <c r="U62" s="554">
        <v>2018</v>
      </c>
      <c r="V62" s="46">
        <v>1</v>
      </c>
      <c r="W62" s="481">
        <v>599</v>
      </c>
      <c r="X62" s="427">
        <v>16</v>
      </c>
      <c r="Y62" s="38">
        <v>140000</v>
      </c>
      <c r="Z62" s="427">
        <v>20000</v>
      </c>
      <c r="AA62" s="38">
        <v>1000</v>
      </c>
      <c r="AB62" s="523">
        <v>370</v>
      </c>
      <c r="AC62" s="139"/>
    </row>
    <row r="63" spans="1:29" ht="20.45" customHeight="1" x14ac:dyDescent="0.25">
      <c r="A63" s="193"/>
      <c r="C63" s="193"/>
      <c r="E63" s="1053"/>
      <c r="G63" s="1053"/>
      <c r="H63" s="754"/>
      <c r="I63" s="722"/>
      <c r="K63" s="1056"/>
      <c r="M63" s="12">
        <v>2019</v>
      </c>
      <c r="O63" s="180">
        <v>0</v>
      </c>
      <c r="P63" s="1042"/>
      <c r="Q63" s="221">
        <v>0</v>
      </c>
      <c r="R63" s="1002"/>
      <c r="T63" s="1017"/>
      <c r="U63" s="555">
        <v>2019</v>
      </c>
      <c r="V63" s="47">
        <v>1</v>
      </c>
      <c r="W63" s="486">
        <v>599</v>
      </c>
      <c r="X63" s="428">
        <v>16</v>
      </c>
      <c r="Y63" s="37">
        <v>140000</v>
      </c>
      <c r="Z63" s="428">
        <v>20000</v>
      </c>
      <c r="AA63" s="37">
        <v>1000</v>
      </c>
      <c r="AB63" s="524">
        <v>370</v>
      </c>
      <c r="AC63" s="139"/>
    </row>
    <row r="64" spans="1:29" ht="20.45" customHeight="1" thickBot="1" x14ac:dyDescent="0.3">
      <c r="A64" s="193"/>
      <c r="C64" s="193"/>
      <c r="E64" s="1054"/>
      <c r="G64" s="1054"/>
      <c r="H64" s="755"/>
      <c r="I64" s="723"/>
      <c r="K64" s="1057"/>
      <c r="M64" s="36">
        <v>2020</v>
      </c>
      <c r="O64" s="414">
        <v>20458049</v>
      </c>
      <c r="P64" s="1043"/>
      <c r="Q64" s="222">
        <v>4.7247226327944571E-2</v>
      </c>
      <c r="R64" s="1003"/>
      <c r="T64" s="1017"/>
      <c r="U64" s="556">
        <v>2020</v>
      </c>
      <c r="V64" s="388">
        <v>1</v>
      </c>
      <c r="W64" s="490">
        <v>599</v>
      </c>
      <c r="X64" s="429">
        <v>16</v>
      </c>
      <c r="Y64" s="39">
        <v>140000</v>
      </c>
      <c r="Z64" s="429">
        <v>20000</v>
      </c>
      <c r="AA64" s="39">
        <v>1000</v>
      </c>
      <c r="AB64" s="525">
        <v>370</v>
      </c>
      <c r="AC64" s="139"/>
    </row>
    <row r="65" spans="1:29" ht="15.75" thickBot="1" x14ac:dyDescent="0.3">
      <c r="A65" s="40"/>
      <c r="C65" s="40"/>
      <c r="E65" s="7"/>
      <c r="G65" s="7"/>
      <c r="H65" s="7"/>
      <c r="I65" s="604"/>
      <c r="K65" s="112"/>
      <c r="M65" s="5"/>
      <c r="O65" s="384">
        <v>20458049</v>
      </c>
      <c r="P65" s="334"/>
      <c r="Q65" s="385">
        <v>4.7247226327944571E-2</v>
      </c>
      <c r="T65" s="1017"/>
      <c r="U65" s="107"/>
      <c r="V65" s="5"/>
      <c r="W65" s="5"/>
      <c r="X65" s="5"/>
      <c r="Y65" s="5"/>
      <c r="Z65" s="5"/>
      <c r="AA65" s="5"/>
      <c r="AB65" s="5"/>
      <c r="AC65" s="139"/>
    </row>
    <row r="66" spans="1:29" ht="6" customHeight="1" thickBot="1" x14ac:dyDescent="0.3">
      <c r="G66" s="41"/>
      <c r="H66" s="41"/>
      <c r="I66" s="137"/>
      <c r="M66" s="2"/>
      <c r="N66" s="5"/>
      <c r="O66" s="279"/>
      <c r="P66" s="335"/>
      <c r="Q66" s="90"/>
      <c r="R66" s="90"/>
      <c r="S66" s="5"/>
      <c r="T66" s="1017"/>
      <c r="U66" s="107"/>
      <c r="V66" s="5"/>
      <c r="W66" s="5"/>
      <c r="X66" s="5"/>
      <c r="Y66" s="5"/>
      <c r="Z66" s="5"/>
      <c r="AA66" s="5"/>
      <c r="AB66" s="5"/>
      <c r="AC66" s="139"/>
    </row>
    <row r="67" spans="1:29" ht="20.45" customHeight="1" x14ac:dyDescent="0.25">
      <c r="A67" s="194" t="s">
        <v>273</v>
      </c>
      <c r="C67" s="194" t="s">
        <v>292</v>
      </c>
      <c r="E67" s="833" t="s">
        <v>294</v>
      </c>
      <c r="G67" s="833" t="s">
        <v>276</v>
      </c>
      <c r="H67" s="753" t="s">
        <v>46</v>
      </c>
      <c r="I67" s="721" t="s">
        <v>413</v>
      </c>
      <c r="K67" s="1055" t="s">
        <v>282</v>
      </c>
      <c r="M67" s="35">
        <v>2018</v>
      </c>
      <c r="O67" s="178">
        <v>0</v>
      </c>
      <c r="P67" s="1041">
        <v>9080000</v>
      </c>
      <c r="Q67" s="220">
        <v>0</v>
      </c>
      <c r="R67" s="1001">
        <v>1</v>
      </c>
      <c r="T67" s="1017"/>
      <c r="U67" s="554">
        <v>2018</v>
      </c>
      <c r="V67" s="575">
        <v>1</v>
      </c>
      <c r="W67" s="38"/>
      <c r="X67" s="427"/>
      <c r="Y67" s="38"/>
      <c r="Z67" s="427"/>
      <c r="AA67" s="38"/>
      <c r="AB67" s="373"/>
      <c r="AC67" s="139"/>
    </row>
    <row r="68" spans="1:29" ht="20.45" customHeight="1" x14ac:dyDescent="0.25">
      <c r="A68" s="193"/>
      <c r="C68" s="193"/>
      <c r="E68" s="1053"/>
      <c r="G68" s="1053"/>
      <c r="H68" s="754"/>
      <c r="I68" s="722"/>
      <c r="K68" s="1056"/>
      <c r="M68" s="12">
        <v>2019</v>
      </c>
      <c r="O68" s="180">
        <v>0</v>
      </c>
      <c r="P68" s="1042"/>
      <c r="Q68" s="221">
        <v>0</v>
      </c>
      <c r="R68" s="1002"/>
      <c r="T68" s="1017"/>
      <c r="U68" s="555">
        <v>2019</v>
      </c>
      <c r="V68" s="576">
        <v>1</v>
      </c>
      <c r="W68" s="37"/>
      <c r="X68" s="428"/>
      <c r="Y68" s="37"/>
      <c r="Z68" s="428"/>
      <c r="AA68" s="37"/>
      <c r="AB68" s="374"/>
      <c r="AC68" s="139"/>
    </row>
    <row r="69" spans="1:29" ht="20.45" customHeight="1" x14ac:dyDescent="0.25">
      <c r="A69" s="193"/>
      <c r="C69" s="193"/>
      <c r="E69" s="1054"/>
      <c r="G69" s="1054"/>
      <c r="H69" s="755"/>
      <c r="I69" s="723"/>
      <c r="K69" s="1057"/>
      <c r="M69" s="36">
        <v>2020</v>
      </c>
      <c r="O69" s="414">
        <v>0</v>
      </c>
      <c r="P69" s="1043"/>
      <c r="Q69" s="222">
        <v>0</v>
      </c>
      <c r="R69" s="1003"/>
      <c r="T69" s="1017"/>
      <c r="U69" s="556">
        <v>2020</v>
      </c>
      <c r="V69" s="577">
        <v>1</v>
      </c>
      <c r="W69" s="39"/>
      <c r="X69" s="429"/>
      <c r="Y69" s="39"/>
      <c r="Z69" s="429"/>
      <c r="AA69" s="39"/>
      <c r="AB69" s="375"/>
      <c r="AC69" s="139"/>
    </row>
    <row r="70" spans="1:29" ht="15.75" thickBot="1" x14ac:dyDescent="0.3">
      <c r="A70" s="40"/>
      <c r="C70" s="40"/>
      <c r="E70" s="7"/>
      <c r="G70" s="7"/>
      <c r="H70" s="7"/>
      <c r="I70" s="604"/>
      <c r="K70" s="112"/>
      <c r="M70" s="5"/>
      <c r="O70" s="384">
        <v>0</v>
      </c>
      <c r="P70" s="334"/>
      <c r="Q70" s="385">
        <v>0</v>
      </c>
      <c r="T70" s="1017"/>
      <c r="U70" s="107"/>
      <c r="V70" s="5"/>
      <c r="W70" s="5"/>
      <c r="X70" s="5"/>
      <c r="Y70" s="5"/>
      <c r="Z70" s="5"/>
      <c r="AA70" s="5"/>
      <c r="AB70" s="5"/>
      <c r="AC70" s="139"/>
    </row>
    <row r="71" spans="1:29" ht="6" customHeight="1" thickBot="1" x14ac:dyDescent="0.3">
      <c r="G71" s="41"/>
      <c r="H71" s="41"/>
      <c r="I71" s="137"/>
      <c r="M71" s="2"/>
      <c r="O71" s="279"/>
      <c r="P71" s="335"/>
      <c r="Q71" s="90"/>
      <c r="R71" s="90"/>
      <c r="S71" s="5"/>
      <c r="T71" s="1017"/>
      <c r="U71" s="107"/>
      <c r="V71" s="5"/>
      <c r="W71" s="5"/>
      <c r="X71" s="5"/>
      <c r="Y71" s="5"/>
      <c r="Z71" s="5"/>
      <c r="AA71" s="5"/>
      <c r="AB71" s="5"/>
      <c r="AC71" s="139"/>
    </row>
    <row r="72" spans="1:29" ht="20.45" customHeight="1" x14ac:dyDescent="0.25">
      <c r="A72" s="194" t="s">
        <v>273</v>
      </c>
      <c r="C72" s="194" t="s">
        <v>295</v>
      </c>
      <c r="E72" s="833" t="s">
        <v>49</v>
      </c>
      <c r="G72" s="833" t="s">
        <v>276</v>
      </c>
      <c r="H72" s="753" t="s">
        <v>46</v>
      </c>
      <c r="I72" s="721" t="s">
        <v>413</v>
      </c>
      <c r="K72" s="1055" t="s">
        <v>282</v>
      </c>
      <c r="M72" s="35">
        <v>2018</v>
      </c>
      <c r="O72" s="178">
        <v>4563094.13</v>
      </c>
      <c r="P72" s="1041">
        <v>5988349</v>
      </c>
      <c r="Q72" s="220">
        <v>0.76199535631607307</v>
      </c>
      <c r="R72" s="1001">
        <v>1</v>
      </c>
      <c r="T72" s="1016"/>
      <c r="U72" s="554">
        <v>2018</v>
      </c>
      <c r="V72" s="46">
        <v>1</v>
      </c>
      <c r="W72" s="38"/>
      <c r="X72" s="427"/>
      <c r="Y72" s="38">
        <v>36</v>
      </c>
      <c r="Z72" s="427">
        <v>0</v>
      </c>
      <c r="AA72" s="38"/>
      <c r="AB72" s="373"/>
      <c r="AC72" s="139"/>
    </row>
    <row r="73" spans="1:29" ht="20.45" customHeight="1" x14ac:dyDescent="0.25">
      <c r="A73" s="193"/>
      <c r="C73" s="193"/>
      <c r="E73" s="1053"/>
      <c r="G73" s="1053"/>
      <c r="H73" s="754"/>
      <c r="I73" s="722"/>
      <c r="K73" s="1056"/>
      <c r="M73" s="12">
        <v>2019</v>
      </c>
      <c r="O73" s="180">
        <v>896757.49</v>
      </c>
      <c r="P73" s="1042"/>
      <c r="Q73" s="221">
        <v>0.14975037193056048</v>
      </c>
      <c r="R73" s="1002"/>
      <c r="T73" s="1016"/>
      <c r="U73" s="555">
        <v>2019</v>
      </c>
      <c r="V73" s="47">
        <v>1</v>
      </c>
      <c r="W73" s="37"/>
      <c r="X73" s="428"/>
      <c r="Y73" s="37">
        <v>36</v>
      </c>
      <c r="Z73" s="428">
        <v>0</v>
      </c>
      <c r="AA73" s="37"/>
      <c r="AB73" s="374"/>
      <c r="AC73" s="139"/>
    </row>
    <row r="74" spans="1:29" ht="20.45" customHeight="1" thickBot="1" x14ac:dyDescent="0.3">
      <c r="A74" s="193"/>
      <c r="C74" s="193"/>
      <c r="E74" s="1054"/>
      <c r="G74" s="1054"/>
      <c r="H74" s="755"/>
      <c r="I74" s="723"/>
      <c r="K74" s="1057"/>
      <c r="M74" s="36">
        <v>2020</v>
      </c>
      <c r="O74" s="414">
        <v>221145.3</v>
      </c>
      <c r="P74" s="1043"/>
      <c r="Q74" s="222">
        <v>3.6929260468953964E-2</v>
      </c>
      <c r="R74" s="1003"/>
      <c r="T74" s="1016"/>
      <c r="U74" s="556">
        <v>2020</v>
      </c>
      <c r="V74" s="388">
        <v>1</v>
      </c>
      <c r="W74" s="39"/>
      <c r="X74" s="429"/>
      <c r="Y74" s="39">
        <v>36</v>
      </c>
      <c r="Z74" s="429">
        <v>0</v>
      </c>
      <c r="AA74" s="39"/>
      <c r="AB74" s="375"/>
      <c r="AC74" s="139"/>
    </row>
    <row r="75" spans="1:29" ht="15.75" thickBot="1" x14ac:dyDescent="0.3">
      <c r="A75" s="40"/>
      <c r="C75" s="40"/>
      <c r="E75" s="7"/>
      <c r="G75" s="7"/>
      <c r="H75" s="7"/>
      <c r="I75" s="604"/>
      <c r="K75" s="112"/>
      <c r="M75" s="5"/>
      <c r="O75" s="384">
        <v>5680996.9199999999</v>
      </c>
      <c r="P75" s="334"/>
      <c r="Q75" s="385">
        <v>0.94867498871558753</v>
      </c>
      <c r="T75" s="1017"/>
      <c r="U75" s="107"/>
      <c r="V75" s="5"/>
      <c r="W75" s="5"/>
      <c r="X75" s="5"/>
      <c r="Y75" s="5"/>
      <c r="Z75" s="5"/>
      <c r="AA75" s="5"/>
      <c r="AB75" s="5"/>
      <c r="AC75" s="139"/>
    </row>
    <row r="76" spans="1:29" ht="6" customHeight="1" thickBot="1" x14ac:dyDescent="0.3">
      <c r="G76" s="41"/>
      <c r="H76" s="41"/>
      <c r="I76" s="137"/>
      <c r="M76" s="2"/>
      <c r="O76" s="279"/>
      <c r="P76" s="335"/>
      <c r="Q76" s="90"/>
      <c r="R76" s="90"/>
      <c r="T76" s="1017"/>
      <c r="U76" s="107"/>
      <c r="V76" s="5"/>
      <c r="W76" s="5"/>
      <c r="X76" s="5"/>
      <c r="Y76" s="5"/>
      <c r="Z76" s="5"/>
      <c r="AA76" s="5"/>
      <c r="AB76" s="5"/>
      <c r="AC76" s="139"/>
    </row>
    <row r="77" spans="1:29" ht="20.45" customHeight="1" x14ac:dyDescent="0.25">
      <c r="A77" s="194" t="s">
        <v>273</v>
      </c>
      <c r="C77" s="194" t="s">
        <v>296</v>
      </c>
      <c r="E77" s="833" t="s">
        <v>297</v>
      </c>
      <c r="G77" s="833" t="s">
        <v>276</v>
      </c>
      <c r="H77" s="753" t="s">
        <v>46</v>
      </c>
      <c r="I77" s="721" t="s">
        <v>413</v>
      </c>
      <c r="K77" s="1055" t="s">
        <v>282</v>
      </c>
      <c r="M77" s="35">
        <v>2018</v>
      </c>
      <c r="O77" s="178">
        <v>0</v>
      </c>
      <c r="P77" s="1041">
        <v>8733352</v>
      </c>
      <c r="Q77" s="220">
        <v>0</v>
      </c>
      <c r="R77" s="1001">
        <v>1</v>
      </c>
      <c r="T77" s="1017"/>
      <c r="U77" s="554">
        <v>2018</v>
      </c>
      <c r="V77" s="46">
        <v>4</v>
      </c>
      <c r="W77" s="481"/>
      <c r="X77" s="427"/>
      <c r="Y77" s="38">
        <v>50000</v>
      </c>
      <c r="Z77" s="427">
        <v>20000</v>
      </c>
      <c r="AA77" s="38"/>
      <c r="AB77" s="523"/>
      <c r="AC77" s="139"/>
    </row>
    <row r="78" spans="1:29" ht="20.45" customHeight="1" x14ac:dyDescent="0.25">
      <c r="A78" s="193"/>
      <c r="C78" s="193"/>
      <c r="E78" s="1053"/>
      <c r="G78" s="1053"/>
      <c r="H78" s="754"/>
      <c r="I78" s="722"/>
      <c r="K78" s="1056"/>
      <c r="M78" s="12">
        <v>2019</v>
      </c>
      <c r="O78" s="180">
        <v>2734900</v>
      </c>
      <c r="P78" s="1042"/>
      <c r="Q78" s="221">
        <v>0.31315581920893604</v>
      </c>
      <c r="R78" s="1002"/>
      <c r="T78" s="1017"/>
      <c r="U78" s="555">
        <v>2019</v>
      </c>
      <c r="V78" s="47">
        <v>4</v>
      </c>
      <c r="W78" s="486"/>
      <c r="X78" s="428"/>
      <c r="Y78" s="37">
        <v>50000</v>
      </c>
      <c r="Z78" s="428">
        <v>20000</v>
      </c>
      <c r="AA78" s="37"/>
      <c r="AB78" s="524"/>
      <c r="AC78" s="139"/>
    </row>
    <row r="79" spans="1:29" ht="20.45" customHeight="1" thickBot="1" x14ac:dyDescent="0.3">
      <c r="A79" s="193"/>
      <c r="C79" s="193"/>
      <c r="E79" s="1054"/>
      <c r="G79" s="1054"/>
      <c r="H79" s="755"/>
      <c r="I79" s="723"/>
      <c r="K79" s="1057"/>
      <c r="M79" s="36">
        <v>2020</v>
      </c>
      <c r="O79" s="414">
        <v>4618880</v>
      </c>
      <c r="P79" s="1043"/>
      <c r="Q79" s="222">
        <v>0.52887825888616424</v>
      </c>
      <c r="R79" s="1003"/>
      <c r="T79" s="1017"/>
      <c r="U79" s="556">
        <v>2020</v>
      </c>
      <c r="V79" s="388">
        <v>4</v>
      </c>
      <c r="W79" s="490"/>
      <c r="X79" s="429"/>
      <c r="Y79" s="39">
        <v>50000</v>
      </c>
      <c r="Z79" s="429">
        <v>20000</v>
      </c>
      <c r="AA79" s="39"/>
      <c r="AB79" s="525"/>
      <c r="AC79" s="139"/>
    </row>
    <row r="80" spans="1:29" ht="15.75" thickBot="1" x14ac:dyDescent="0.3">
      <c r="A80" s="40"/>
      <c r="C80" s="40"/>
      <c r="E80" s="7"/>
      <c r="G80" s="7"/>
      <c r="H80" s="7"/>
      <c r="I80" s="604"/>
      <c r="K80" s="112"/>
      <c r="M80" s="5"/>
      <c r="O80" s="384">
        <v>7353780</v>
      </c>
      <c r="P80" s="334"/>
      <c r="Q80" s="385">
        <v>0.84203407809510034</v>
      </c>
      <c r="T80" s="1017"/>
      <c r="U80" s="107"/>
      <c r="V80" s="5"/>
      <c r="W80" s="5"/>
      <c r="X80" s="5"/>
      <c r="Y80" s="5"/>
      <c r="Z80" s="5"/>
      <c r="AA80" s="5"/>
      <c r="AB80" s="5"/>
      <c r="AC80" s="139"/>
    </row>
    <row r="81" spans="1:29" ht="6" customHeight="1" thickBot="1" x14ac:dyDescent="0.3">
      <c r="G81" s="41"/>
      <c r="H81" s="41"/>
      <c r="I81" s="137"/>
      <c r="M81" s="2"/>
      <c r="N81" s="5"/>
      <c r="O81" s="279"/>
      <c r="P81" s="335"/>
      <c r="Q81" s="90"/>
      <c r="R81" s="90"/>
      <c r="T81" s="1017"/>
      <c r="U81" s="107"/>
      <c r="V81" s="5"/>
      <c r="W81" s="5"/>
      <c r="X81" s="5"/>
      <c r="Y81" s="5"/>
      <c r="Z81" s="5"/>
      <c r="AA81" s="5"/>
      <c r="AB81" s="5"/>
      <c r="AC81" s="139"/>
    </row>
    <row r="82" spans="1:29" ht="20.45" customHeight="1" x14ac:dyDescent="0.25">
      <c r="A82" s="194" t="s">
        <v>273</v>
      </c>
      <c r="C82" s="194" t="s">
        <v>296</v>
      </c>
      <c r="E82" s="833" t="s">
        <v>298</v>
      </c>
      <c r="G82" s="833" t="s">
        <v>276</v>
      </c>
      <c r="H82" s="753" t="s">
        <v>46</v>
      </c>
      <c r="I82" s="721" t="s">
        <v>413</v>
      </c>
      <c r="K82" s="1055" t="s">
        <v>282</v>
      </c>
      <c r="M82" s="35">
        <v>2018</v>
      </c>
      <c r="O82" s="178">
        <v>0</v>
      </c>
      <c r="P82" s="1041">
        <v>31000000</v>
      </c>
      <c r="Q82" s="220">
        <v>0</v>
      </c>
      <c r="R82" s="1001">
        <v>1</v>
      </c>
      <c r="T82" s="1017"/>
      <c r="U82" s="554">
        <v>2018</v>
      </c>
      <c r="V82" s="46">
        <v>4</v>
      </c>
      <c r="W82" s="38"/>
      <c r="X82" s="427"/>
      <c r="Y82" s="38"/>
      <c r="Z82" s="427"/>
      <c r="AA82" s="38"/>
      <c r="AB82" s="373"/>
      <c r="AC82" s="139"/>
    </row>
    <row r="83" spans="1:29" ht="20.45" customHeight="1" x14ac:dyDescent="0.25">
      <c r="A83" s="193"/>
      <c r="C83" s="193"/>
      <c r="E83" s="1053"/>
      <c r="G83" s="1053"/>
      <c r="H83" s="754"/>
      <c r="I83" s="722"/>
      <c r="K83" s="1056"/>
      <c r="M83" s="12">
        <v>2019</v>
      </c>
      <c r="O83" s="180">
        <v>795567</v>
      </c>
      <c r="P83" s="1042"/>
      <c r="Q83" s="221">
        <v>2.5663451612903225E-2</v>
      </c>
      <c r="R83" s="1002"/>
      <c r="T83" s="1017"/>
      <c r="U83" s="555">
        <v>2019</v>
      </c>
      <c r="V83" s="47">
        <v>4</v>
      </c>
      <c r="W83" s="37"/>
      <c r="X83" s="428"/>
      <c r="Y83" s="37"/>
      <c r="Z83" s="428"/>
      <c r="AA83" s="37"/>
      <c r="AB83" s="374"/>
      <c r="AC83" s="139"/>
    </row>
    <row r="84" spans="1:29" ht="20.45" customHeight="1" thickBot="1" x14ac:dyDescent="0.3">
      <c r="A84" s="193"/>
      <c r="C84" s="193"/>
      <c r="E84" s="1054"/>
      <c r="G84" s="1054"/>
      <c r="H84" s="755"/>
      <c r="I84" s="723"/>
      <c r="K84" s="1057"/>
      <c r="M84" s="36">
        <v>2020</v>
      </c>
      <c r="O84" s="414">
        <v>2057116</v>
      </c>
      <c r="P84" s="1043"/>
      <c r="Q84" s="222">
        <v>6.6358580645161286E-2</v>
      </c>
      <c r="R84" s="1003"/>
      <c r="T84" s="1018"/>
      <c r="U84" s="556">
        <v>2020</v>
      </c>
      <c r="V84" s="388">
        <v>4</v>
      </c>
      <c r="W84" s="39"/>
      <c r="X84" s="429"/>
      <c r="Y84" s="39"/>
      <c r="Z84" s="429"/>
      <c r="AA84" s="39"/>
      <c r="AB84" s="375"/>
      <c r="AC84" s="139"/>
    </row>
    <row r="85" spans="1:29" ht="15.75" thickBot="1" x14ac:dyDescent="0.3">
      <c r="A85" s="40"/>
      <c r="C85" s="40"/>
      <c r="E85" s="104"/>
      <c r="G85" s="7"/>
      <c r="H85" s="7"/>
      <c r="I85" s="40"/>
      <c r="K85" s="112"/>
      <c r="M85" s="5"/>
      <c r="O85" s="384">
        <v>2852683</v>
      </c>
      <c r="P85" s="334"/>
      <c r="Q85" s="385">
        <v>9.2022032258064518E-2</v>
      </c>
      <c r="T85" s="1"/>
      <c r="U85" s="1"/>
      <c r="V85" s="2"/>
      <c r="W85" s="2"/>
      <c r="X85" s="2"/>
      <c r="Y85" s="2"/>
      <c r="Z85" s="2"/>
      <c r="AA85" s="2"/>
      <c r="AB85" s="2"/>
      <c r="AC85" s="2"/>
    </row>
    <row r="86" spans="1:29" ht="6" customHeight="1" x14ac:dyDescent="0.25">
      <c r="G86" s="41"/>
      <c r="H86" s="41"/>
      <c r="M86" s="2"/>
      <c r="N86" s="5"/>
      <c r="O86" s="279"/>
      <c r="P86" s="335"/>
      <c r="Q86" s="90"/>
      <c r="R86" s="90"/>
      <c r="S86" s="90"/>
      <c r="T86" s="90"/>
      <c r="U86" s="90"/>
      <c r="V86" s="90"/>
      <c r="AA86" s="5"/>
      <c r="AC86" s="139"/>
    </row>
    <row r="87" spans="1:29" x14ac:dyDescent="0.25">
      <c r="E87" s="41" t="s">
        <v>80</v>
      </c>
      <c r="G87" s="41"/>
      <c r="H87" s="41"/>
      <c r="O87" s="325"/>
      <c r="P87" s="331"/>
      <c r="S87" s="5"/>
      <c r="T87" s="5"/>
      <c r="U87" s="5"/>
      <c r="V87" s="5"/>
      <c r="AC87" s="139"/>
    </row>
    <row r="88" spans="1:29" x14ac:dyDescent="0.25">
      <c r="G88" s="41"/>
      <c r="H88" s="41"/>
      <c r="T88" s="41"/>
      <c r="U88" s="41"/>
      <c r="AC88" s="139"/>
    </row>
    <row r="89" spans="1:29" x14ac:dyDescent="0.25">
      <c r="G89" s="41"/>
      <c r="H89" s="41"/>
      <c r="T89" s="41"/>
      <c r="U89" s="41"/>
      <c r="AC89" s="139"/>
    </row>
    <row r="90" spans="1:29" x14ac:dyDescent="0.25">
      <c r="G90" s="41"/>
      <c r="H90" s="41"/>
      <c r="T90" s="41"/>
      <c r="U90" s="41"/>
      <c r="AC90" s="139"/>
    </row>
    <row r="91" spans="1:29" x14ac:dyDescent="0.25">
      <c r="G91" s="41"/>
      <c r="H91" s="41"/>
      <c r="T91" s="41"/>
      <c r="U91" s="41"/>
      <c r="AC91" s="139"/>
    </row>
    <row r="92" spans="1:29" x14ac:dyDescent="0.25">
      <c r="G92" s="41"/>
      <c r="H92" s="41"/>
      <c r="T92" s="41"/>
      <c r="U92" s="41"/>
      <c r="AC92" s="139"/>
    </row>
    <row r="93" spans="1:29" x14ac:dyDescent="0.25">
      <c r="G93" s="41"/>
      <c r="H93" s="41"/>
      <c r="T93" s="41"/>
      <c r="U93" s="41"/>
      <c r="AC93" s="139"/>
    </row>
    <row r="94" spans="1:29" x14ac:dyDescent="0.25">
      <c r="G94" s="41"/>
      <c r="H94" s="41"/>
      <c r="T94" s="41"/>
      <c r="U94" s="41"/>
      <c r="AC94" s="139"/>
    </row>
    <row r="95" spans="1:29" x14ac:dyDescent="0.25">
      <c r="G95" s="41"/>
      <c r="H95" s="41"/>
      <c r="T95" s="41"/>
      <c r="U95" s="41"/>
      <c r="AC95" s="139"/>
    </row>
    <row r="96" spans="1:29" hidden="1" x14ac:dyDescent="0.25">
      <c r="G96" s="41"/>
      <c r="H96" s="41"/>
      <c r="T96" s="41"/>
      <c r="U96" s="41"/>
      <c r="AC96" s="139"/>
    </row>
    <row r="97" spans="7:29" hidden="1" x14ac:dyDescent="0.25">
      <c r="G97" s="41"/>
      <c r="H97" s="41"/>
      <c r="T97" s="41"/>
      <c r="U97" s="41"/>
      <c r="AC97" s="139"/>
    </row>
    <row r="98" spans="7:29" hidden="1" x14ac:dyDescent="0.25">
      <c r="G98" s="41"/>
      <c r="H98" s="41"/>
      <c r="T98" s="41"/>
      <c r="U98" s="41"/>
      <c r="AC98" s="139"/>
    </row>
    <row r="99" spans="7:29" hidden="1" x14ac:dyDescent="0.25">
      <c r="G99" s="41"/>
      <c r="H99" s="41"/>
      <c r="T99" s="41"/>
      <c r="U99" s="41"/>
      <c r="AC99" s="139"/>
    </row>
    <row r="100" spans="7:29" hidden="1" x14ac:dyDescent="0.25">
      <c r="G100" s="41"/>
      <c r="H100" s="41"/>
      <c r="T100" s="41"/>
      <c r="U100" s="41"/>
      <c r="AC100" s="139"/>
    </row>
    <row r="101" spans="7:29" hidden="1" x14ac:dyDescent="0.25">
      <c r="G101" s="41"/>
      <c r="H101" s="41"/>
      <c r="T101" s="41"/>
      <c r="U101" s="41"/>
      <c r="AC101" s="139"/>
    </row>
    <row r="102" spans="7:29" hidden="1" x14ac:dyDescent="0.25">
      <c r="G102" s="41"/>
      <c r="H102" s="41"/>
      <c r="T102" s="41"/>
      <c r="U102" s="41"/>
      <c r="AC102" s="139"/>
    </row>
    <row r="103" spans="7:29" hidden="1" x14ac:dyDescent="0.25">
      <c r="G103" s="41"/>
      <c r="H103" s="41"/>
      <c r="T103" s="41"/>
      <c r="U103" s="41"/>
      <c r="AC103" s="139"/>
    </row>
    <row r="104" spans="7:29" hidden="1" x14ac:dyDescent="0.25">
      <c r="G104" s="41"/>
      <c r="H104" s="41"/>
      <c r="T104" s="41"/>
      <c r="U104" s="41"/>
      <c r="AC104" s="139"/>
    </row>
    <row r="105" spans="7:29" hidden="1" x14ac:dyDescent="0.25">
      <c r="G105" s="41"/>
      <c r="H105" s="41"/>
      <c r="T105" s="41"/>
      <c r="U105" s="41"/>
      <c r="AC105" s="139"/>
    </row>
    <row r="106" spans="7:29" hidden="1" x14ac:dyDescent="0.25">
      <c r="G106" s="41"/>
      <c r="H106" s="41"/>
      <c r="T106" s="41"/>
      <c r="U106" s="41"/>
      <c r="AC106" s="139"/>
    </row>
    <row r="107" spans="7:29" hidden="1" x14ac:dyDescent="0.25">
      <c r="G107" s="41"/>
      <c r="H107" s="41"/>
      <c r="T107" s="41"/>
      <c r="U107" s="41"/>
      <c r="AC107" s="139"/>
    </row>
    <row r="108" spans="7:29" hidden="1" x14ac:dyDescent="0.25">
      <c r="G108" s="41"/>
      <c r="H108" s="41"/>
      <c r="T108" s="41"/>
      <c r="U108" s="41"/>
      <c r="AC108" s="139"/>
    </row>
    <row r="109" spans="7:29" hidden="1" x14ac:dyDescent="0.25">
      <c r="G109" s="41"/>
      <c r="H109" s="41"/>
      <c r="T109" s="41"/>
      <c r="U109" s="41"/>
      <c r="AC109" s="139"/>
    </row>
    <row r="110" spans="7:29" hidden="1" x14ac:dyDescent="0.25">
      <c r="G110" s="41"/>
      <c r="H110" s="41"/>
      <c r="T110" s="41"/>
      <c r="U110" s="41"/>
      <c r="AC110" s="139"/>
    </row>
    <row r="111" spans="7:29" hidden="1" x14ac:dyDescent="0.25">
      <c r="G111" s="41"/>
      <c r="H111" s="41"/>
      <c r="T111" s="41"/>
      <c r="U111" s="41"/>
      <c r="AC111" s="139"/>
    </row>
    <row r="112" spans="7:29" hidden="1" x14ac:dyDescent="0.25">
      <c r="G112" s="41"/>
      <c r="H112" s="41"/>
      <c r="T112" s="41"/>
      <c r="U112" s="41"/>
      <c r="AC112" s="139"/>
    </row>
    <row r="113" spans="7:29" hidden="1" x14ac:dyDescent="0.25">
      <c r="G113" s="41"/>
      <c r="H113" s="41"/>
      <c r="T113" s="41"/>
      <c r="U113" s="41"/>
      <c r="AC113" s="139"/>
    </row>
    <row r="114" spans="7:29" hidden="1" x14ac:dyDescent="0.25">
      <c r="G114" s="41"/>
      <c r="H114" s="41"/>
      <c r="T114" s="41"/>
      <c r="U114" s="41"/>
      <c r="AC114" s="139"/>
    </row>
    <row r="115" spans="7:29" hidden="1" x14ac:dyDescent="0.25">
      <c r="G115" s="41"/>
      <c r="H115" s="41"/>
      <c r="T115" s="41"/>
      <c r="U115" s="41"/>
      <c r="AC115" s="139"/>
    </row>
    <row r="116" spans="7:29" hidden="1" x14ac:dyDescent="0.25">
      <c r="G116" s="41"/>
      <c r="H116" s="41"/>
      <c r="T116" s="41"/>
      <c r="U116" s="41"/>
      <c r="AC116" s="139"/>
    </row>
    <row r="117" spans="7:29" hidden="1" x14ac:dyDescent="0.25">
      <c r="G117" s="41"/>
      <c r="H117" s="41"/>
      <c r="T117" s="41"/>
      <c r="U117" s="41"/>
      <c r="AC117" s="139"/>
    </row>
    <row r="118" spans="7:29" hidden="1" x14ac:dyDescent="0.25">
      <c r="G118" s="41"/>
      <c r="H118" s="41"/>
      <c r="T118" s="41"/>
      <c r="U118" s="41"/>
      <c r="AC118" s="139"/>
    </row>
    <row r="119" spans="7:29" hidden="1" x14ac:dyDescent="0.25">
      <c r="G119" s="41"/>
      <c r="H119" s="41"/>
      <c r="T119" s="41"/>
      <c r="U119" s="41"/>
      <c r="AC119" s="139"/>
    </row>
    <row r="120" spans="7:29" hidden="1" x14ac:dyDescent="0.25">
      <c r="G120" s="41"/>
      <c r="H120" s="41"/>
      <c r="T120" s="41"/>
      <c r="U120" s="41"/>
      <c r="AC120" s="139"/>
    </row>
    <row r="121" spans="7:29" hidden="1" x14ac:dyDescent="0.25">
      <c r="G121" s="41"/>
      <c r="H121" s="41"/>
      <c r="T121" s="41"/>
      <c r="U121" s="41"/>
      <c r="AC121" s="139"/>
    </row>
    <row r="122" spans="7:29" hidden="1" x14ac:dyDescent="0.25">
      <c r="G122" s="41"/>
      <c r="H122" s="41"/>
      <c r="T122" s="41"/>
      <c r="U122" s="41"/>
      <c r="AC122" s="139"/>
    </row>
    <row r="123" spans="7:29" hidden="1" x14ac:dyDescent="0.25">
      <c r="G123" s="41"/>
      <c r="H123" s="41"/>
      <c r="T123" s="41"/>
      <c r="U123" s="41"/>
      <c r="AC123" s="139"/>
    </row>
    <row r="124" spans="7:29" hidden="1" x14ac:dyDescent="0.25">
      <c r="G124" s="41"/>
      <c r="H124" s="41"/>
      <c r="T124" s="41"/>
      <c r="U124" s="41"/>
      <c r="AC124" s="139"/>
    </row>
    <row r="125" spans="7:29" hidden="1" x14ac:dyDescent="0.25">
      <c r="G125" s="41"/>
      <c r="H125" s="41"/>
      <c r="T125" s="41"/>
      <c r="U125" s="41"/>
      <c r="AC125" s="139"/>
    </row>
    <row r="126" spans="7:29" hidden="1" x14ac:dyDescent="0.25">
      <c r="G126" s="41"/>
      <c r="H126" s="41"/>
      <c r="T126" s="41"/>
      <c r="U126" s="41"/>
      <c r="AC126" s="139"/>
    </row>
    <row r="127" spans="7:29" hidden="1" x14ac:dyDescent="0.25">
      <c r="G127" s="41"/>
      <c r="H127" s="41"/>
      <c r="T127" s="41"/>
      <c r="U127" s="41"/>
      <c r="AC127" s="139"/>
    </row>
    <row r="128" spans="7:29" hidden="1" x14ac:dyDescent="0.25">
      <c r="G128" s="41"/>
      <c r="H128" s="41"/>
      <c r="T128" s="41"/>
      <c r="U128" s="41"/>
      <c r="AC128" s="139"/>
    </row>
    <row r="129" spans="7:29" hidden="1" x14ac:dyDescent="0.25">
      <c r="G129" s="41"/>
      <c r="H129" s="41"/>
      <c r="T129" s="41"/>
      <c r="U129" s="41"/>
      <c r="AC129" s="139"/>
    </row>
    <row r="130" spans="7:29" hidden="1" x14ac:dyDescent="0.25">
      <c r="G130" s="41"/>
      <c r="H130" s="41"/>
      <c r="T130" s="41"/>
      <c r="U130" s="41"/>
      <c r="AC130" s="139"/>
    </row>
    <row r="131" spans="7:29" hidden="1" x14ac:dyDescent="0.25">
      <c r="G131" s="41"/>
      <c r="H131" s="41"/>
      <c r="T131" s="41"/>
      <c r="U131" s="41"/>
      <c r="AC131" s="139"/>
    </row>
    <row r="132" spans="7:29" hidden="1" x14ac:dyDescent="0.25">
      <c r="G132" s="41"/>
      <c r="H132" s="41"/>
      <c r="T132" s="41"/>
      <c r="U132" s="41"/>
      <c r="AC132" s="139"/>
    </row>
    <row r="133" spans="7:29" hidden="1" x14ac:dyDescent="0.25">
      <c r="G133" s="41"/>
      <c r="H133" s="41"/>
      <c r="T133" s="41"/>
      <c r="U133" s="41"/>
      <c r="AC133" s="139"/>
    </row>
    <row r="134" spans="7:29" hidden="1" x14ac:dyDescent="0.25">
      <c r="G134" s="41"/>
      <c r="H134" s="41"/>
      <c r="T134" s="41"/>
      <c r="U134" s="41"/>
      <c r="AC134" s="139"/>
    </row>
    <row r="135" spans="7:29" hidden="1" x14ac:dyDescent="0.25">
      <c r="G135" s="41"/>
      <c r="H135" s="41"/>
      <c r="T135" s="41"/>
      <c r="U135" s="41"/>
      <c r="AC135" s="139"/>
    </row>
    <row r="136" spans="7:29" hidden="1" x14ac:dyDescent="0.25">
      <c r="G136" s="41"/>
      <c r="H136" s="41"/>
      <c r="T136" s="41"/>
      <c r="U136" s="41"/>
      <c r="AC136" s="139"/>
    </row>
    <row r="137" spans="7:29" hidden="1" x14ac:dyDescent="0.25">
      <c r="G137" s="41"/>
      <c r="H137" s="41"/>
      <c r="T137" s="41"/>
      <c r="U137" s="41"/>
      <c r="AC137" s="139"/>
    </row>
    <row r="138" spans="7:29" hidden="1" x14ac:dyDescent="0.25">
      <c r="G138" s="41"/>
      <c r="H138" s="41"/>
      <c r="T138" s="41"/>
      <c r="U138" s="41"/>
      <c r="AC138" s="139"/>
    </row>
    <row r="139" spans="7:29" hidden="1" x14ac:dyDescent="0.25">
      <c r="G139" s="41"/>
      <c r="H139" s="41"/>
      <c r="T139" s="41"/>
      <c r="U139" s="41"/>
      <c r="AC139" s="139"/>
    </row>
    <row r="140" spans="7:29" hidden="1" x14ac:dyDescent="0.25">
      <c r="G140" s="41"/>
      <c r="H140" s="41"/>
      <c r="T140" s="41"/>
      <c r="U140" s="41"/>
      <c r="AC140" s="139"/>
    </row>
    <row r="141" spans="7:29" hidden="1" x14ac:dyDescent="0.25">
      <c r="G141" s="41"/>
      <c r="H141" s="41"/>
      <c r="T141" s="41"/>
      <c r="U141" s="41"/>
      <c r="AC141" s="139"/>
    </row>
    <row r="142" spans="7:29" hidden="1" x14ac:dyDescent="0.25">
      <c r="G142" s="41"/>
      <c r="H142" s="41"/>
      <c r="T142" s="41"/>
      <c r="U142" s="41"/>
      <c r="AC142" s="139"/>
    </row>
    <row r="143" spans="7:29" hidden="1" x14ac:dyDescent="0.25">
      <c r="G143" s="41"/>
      <c r="H143" s="41"/>
      <c r="T143" s="41"/>
      <c r="U143" s="41"/>
      <c r="AC143" s="139"/>
    </row>
    <row r="144" spans="7:29" hidden="1" x14ac:dyDescent="0.25">
      <c r="G144" s="41"/>
      <c r="H144" s="41"/>
      <c r="T144" s="41"/>
      <c r="U144" s="41"/>
      <c r="AC144" s="139"/>
    </row>
    <row r="145" spans="7:29" hidden="1" x14ac:dyDescent="0.25">
      <c r="G145" s="41"/>
      <c r="H145" s="41"/>
      <c r="T145" s="41"/>
      <c r="U145" s="41"/>
      <c r="AC145" s="139"/>
    </row>
    <row r="146" spans="7:29" hidden="1" x14ac:dyDescent="0.25">
      <c r="G146" s="41"/>
      <c r="H146" s="41"/>
      <c r="T146" s="41"/>
      <c r="U146" s="41"/>
      <c r="AC146" s="139"/>
    </row>
    <row r="147" spans="7:29" hidden="1" x14ac:dyDescent="0.25">
      <c r="G147" s="41"/>
      <c r="H147" s="41"/>
      <c r="T147" s="41"/>
      <c r="U147" s="41"/>
      <c r="AC147" s="139"/>
    </row>
    <row r="148" spans="7:29" hidden="1" x14ac:dyDescent="0.25">
      <c r="G148" s="41"/>
      <c r="H148" s="41"/>
      <c r="T148" s="41"/>
      <c r="U148" s="41"/>
      <c r="AC148" s="139"/>
    </row>
    <row r="149" spans="7:29" hidden="1" x14ac:dyDescent="0.25">
      <c r="G149" s="41"/>
      <c r="H149" s="41"/>
      <c r="T149" s="41"/>
      <c r="U149" s="41"/>
      <c r="AC149" s="139"/>
    </row>
    <row r="150" spans="7:29" hidden="1" x14ac:dyDescent="0.25">
      <c r="G150" s="41"/>
      <c r="H150" s="41"/>
      <c r="T150" s="41"/>
      <c r="U150" s="41"/>
      <c r="AC150" s="139"/>
    </row>
    <row r="151" spans="7:29" hidden="1" x14ac:dyDescent="0.25">
      <c r="G151" s="41"/>
      <c r="H151" s="41"/>
      <c r="T151" s="41"/>
      <c r="U151" s="41"/>
      <c r="AC151" s="139"/>
    </row>
    <row r="152" spans="7:29" hidden="1" x14ac:dyDescent="0.25">
      <c r="G152" s="41"/>
      <c r="H152" s="41"/>
      <c r="T152" s="41"/>
      <c r="U152" s="41"/>
      <c r="AC152" s="139"/>
    </row>
    <row r="153" spans="7:29" hidden="1" x14ac:dyDescent="0.25">
      <c r="G153" s="41"/>
      <c r="H153" s="41"/>
      <c r="T153" s="41"/>
      <c r="U153" s="41"/>
      <c r="AC153" s="139"/>
    </row>
    <row r="154" spans="7:29" hidden="1" x14ac:dyDescent="0.25">
      <c r="G154" s="41"/>
      <c r="H154" s="41"/>
      <c r="T154" s="41"/>
      <c r="U154" s="41"/>
      <c r="AC154" s="139"/>
    </row>
    <row r="155" spans="7:29" hidden="1" x14ac:dyDescent="0.25">
      <c r="G155" s="41"/>
      <c r="H155" s="41"/>
      <c r="T155" s="41"/>
      <c r="U155" s="41"/>
      <c r="AC155" s="139"/>
    </row>
    <row r="156" spans="7:29" hidden="1" x14ac:dyDescent="0.25">
      <c r="G156" s="41"/>
      <c r="H156" s="41"/>
      <c r="T156" s="41"/>
      <c r="U156" s="41"/>
      <c r="AC156" s="139"/>
    </row>
    <row r="157" spans="7:29" hidden="1" x14ac:dyDescent="0.25">
      <c r="G157" s="41"/>
      <c r="H157" s="41"/>
      <c r="T157" s="41"/>
      <c r="U157" s="41"/>
      <c r="AC157" s="139"/>
    </row>
    <row r="158" spans="7:29" hidden="1" x14ac:dyDescent="0.25">
      <c r="G158" s="41"/>
      <c r="H158" s="41"/>
      <c r="T158" s="41"/>
      <c r="U158" s="41"/>
      <c r="AC158" s="139"/>
    </row>
    <row r="159" spans="7:29" hidden="1" x14ac:dyDescent="0.25">
      <c r="G159" s="41"/>
      <c r="H159" s="41"/>
      <c r="T159" s="41"/>
      <c r="U159" s="41"/>
      <c r="AC159" s="139"/>
    </row>
    <row r="160" spans="7:29" hidden="1" x14ac:dyDescent="0.25">
      <c r="G160" s="41"/>
      <c r="H160" s="41"/>
      <c r="T160" s="41"/>
      <c r="U160" s="41"/>
      <c r="AC160" s="139"/>
    </row>
    <row r="161" spans="7:29" hidden="1" x14ac:dyDescent="0.25">
      <c r="G161" s="41"/>
      <c r="H161" s="41"/>
      <c r="T161" s="41"/>
      <c r="U161" s="41"/>
      <c r="AC161" s="139"/>
    </row>
    <row r="162" spans="7:29" hidden="1" x14ac:dyDescent="0.25">
      <c r="G162" s="41"/>
      <c r="H162" s="41"/>
      <c r="T162" s="41"/>
      <c r="U162" s="41"/>
      <c r="AC162" s="139"/>
    </row>
    <row r="163" spans="7:29" hidden="1" x14ac:dyDescent="0.25">
      <c r="G163" s="41"/>
      <c r="H163" s="41"/>
      <c r="T163" s="41"/>
      <c r="U163" s="41"/>
      <c r="AC163" s="139"/>
    </row>
    <row r="164" spans="7:29" hidden="1" x14ac:dyDescent="0.25">
      <c r="G164" s="41"/>
      <c r="H164" s="41"/>
      <c r="T164" s="41"/>
      <c r="U164" s="41"/>
      <c r="AC164" s="139"/>
    </row>
    <row r="165" spans="7:29" hidden="1" x14ac:dyDescent="0.25">
      <c r="G165" s="41"/>
      <c r="H165" s="41"/>
      <c r="T165" s="41"/>
      <c r="U165" s="41"/>
      <c r="AC165" s="139"/>
    </row>
    <row r="166" spans="7:29" hidden="1" x14ac:dyDescent="0.25">
      <c r="G166" s="41"/>
      <c r="H166" s="41"/>
      <c r="T166" s="41"/>
      <c r="U166" s="41"/>
      <c r="AC166" s="139"/>
    </row>
    <row r="167" spans="7:29" hidden="1" x14ac:dyDescent="0.25">
      <c r="G167" s="41"/>
      <c r="H167" s="41"/>
      <c r="T167" s="41"/>
      <c r="U167" s="41"/>
      <c r="AC167" s="139"/>
    </row>
    <row r="168" spans="7:29" hidden="1" x14ac:dyDescent="0.25">
      <c r="G168" s="41"/>
      <c r="H168" s="41"/>
      <c r="T168" s="41"/>
      <c r="U168" s="41"/>
      <c r="AC168" s="139"/>
    </row>
    <row r="169" spans="7:29" hidden="1" x14ac:dyDescent="0.25">
      <c r="G169" s="41"/>
      <c r="H169" s="41"/>
      <c r="T169" s="41"/>
      <c r="U169" s="41"/>
      <c r="AC169" s="139"/>
    </row>
    <row r="170" spans="7:29" hidden="1" x14ac:dyDescent="0.25">
      <c r="G170" s="41"/>
      <c r="H170" s="41"/>
      <c r="T170" s="41"/>
      <c r="U170" s="41"/>
      <c r="AC170" s="139"/>
    </row>
    <row r="171" spans="7:29" hidden="1" x14ac:dyDescent="0.25">
      <c r="G171" s="41"/>
      <c r="H171" s="41"/>
      <c r="T171" s="41"/>
      <c r="U171" s="41"/>
      <c r="AC171" s="139"/>
    </row>
    <row r="172" spans="7:29" hidden="1" x14ac:dyDescent="0.25">
      <c r="G172" s="41"/>
      <c r="H172" s="41"/>
      <c r="T172" s="41"/>
      <c r="U172" s="41"/>
      <c r="AC172" s="139"/>
    </row>
    <row r="173" spans="7:29" hidden="1" x14ac:dyDescent="0.25">
      <c r="G173" s="41"/>
      <c r="H173" s="41"/>
      <c r="T173" s="41"/>
      <c r="U173" s="41"/>
      <c r="AC173" s="139"/>
    </row>
    <row r="174" spans="7:29" hidden="1" x14ac:dyDescent="0.25">
      <c r="G174" s="41"/>
      <c r="H174" s="41"/>
      <c r="T174" s="41"/>
      <c r="U174" s="41"/>
      <c r="AC174" s="139"/>
    </row>
    <row r="175" spans="7:29" hidden="1" x14ac:dyDescent="0.25">
      <c r="G175" s="41"/>
      <c r="H175" s="41"/>
      <c r="T175" s="41"/>
      <c r="U175" s="41"/>
      <c r="AC175" s="139"/>
    </row>
    <row r="176" spans="7:29" hidden="1" x14ac:dyDescent="0.25">
      <c r="G176" s="41"/>
      <c r="H176" s="41"/>
      <c r="T176" s="41"/>
      <c r="U176" s="41"/>
      <c r="AC176" s="139"/>
    </row>
    <row r="177" spans="7:29" hidden="1" x14ac:dyDescent="0.25">
      <c r="G177" s="41"/>
      <c r="H177" s="41"/>
      <c r="T177" s="41"/>
      <c r="U177" s="41"/>
      <c r="AC177" s="139"/>
    </row>
    <row r="178" spans="7:29" hidden="1" x14ac:dyDescent="0.25">
      <c r="G178" s="41"/>
      <c r="H178" s="41"/>
      <c r="T178" s="41"/>
      <c r="U178" s="41"/>
      <c r="AC178" s="139"/>
    </row>
    <row r="179" spans="7:29" hidden="1" x14ac:dyDescent="0.25">
      <c r="G179" s="41"/>
      <c r="H179" s="41"/>
      <c r="T179" s="41"/>
      <c r="U179" s="41"/>
      <c r="AC179" s="139"/>
    </row>
    <row r="180" spans="7:29" hidden="1" x14ac:dyDescent="0.25">
      <c r="G180" s="41"/>
      <c r="H180" s="41"/>
      <c r="T180" s="41"/>
      <c r="U180" s="41"/>
      <c r="AC180" s="139"/>
    </row>
    <row r="181" spans="7:29" hidden="1" x14ac:dyDescent="0.25">
      <c r="G181" s="41"/>
      <c r="H181" s="41"/>
      <c r="T181" s="41"/>
      <c r="U181" s="41"/>
      <c r="AC181" s="139"/>
    </row>
    <row r="182" spans="7:29" hidden="1" x14ac:dyDescent="0.25">
      <c r="G182" s="41"/>
      <c r="H182" s="41"/>
      <c r="T182" s="41"/>
      <c r="U182" s="41"/>
      <c r="AC182" s="139"/>
    </row>
    <row r="183" spans="7:29" hidden="1" x14ac:dyDescent="0.25">
      <c r="G183" s="41"/>
      <c r="H183" s="41"/>
      <c r="T183" s="41"/>
      <c r="U183" s="41"/>
      <c r="AC183" s="139"/>
    </row>
    <row r="184" spans="7:29" hidden="1" x14ac:dyDescent="0.25">
      <c r="G184" s="41"/>
      <c r="H184" s="41"/>
      <c r="T184" s="41"/>
      <c r="U184" s="41"/>
      <c r="AC184" s="139"/>
    </row>
    <row r="185" spans="7:29" hidden="1" x14ac:dyDescent="0.25">
      <c r="G185" s="41"/>
      <c r="H185" s="41"/>
      <c r="T185" s="41"/>
      <c r="U185" s="41"/>
      <c r="AC185" s="139"/>
    </row>
    <row r="186" spans="7:29" hidden="1" x14ac:dyDescent="0.25">
      <c r="G186" s="41"/>
      <c r="H186" s="41"/>
      <c r="T186" s="41"/>
      <c r="U186" s="41"/>
      <c r="AC186" s="139"/>
    </row>
    <row r="187" spans="7:29" hidden="1" x14ac:dyDescent="0.25">
      <c r="G187" s="41"/>
      <c r="H187" s="41"/>
      <c r="T187" s="41"/>
      <c r="U187" s="41"/>
      <c r="AC187" s="139"/>
    </row>
    <row r="188" spans="7:29" hidden="1" x14ac:dyDescent="0.25">
      <c r="G188" s="41"/>
      <c r="H188" s="41"/>
      <c r="T188" s="41"/>
      <c r="U188" s="41"/>
      <c r="AC188" s="139"/>
    </row>
    <row r="189" spans="7:29" hidden="1" x14ac:dyDescent="0.25">
      <c r="G189" s="41"/>
      <c r="H189" s="41"/>
      <c r="T189" s="41"/>
      <c r="U189" s="41"/>
      <c r="AC189" s="139"/>
    </row>
    <row r="190" spans="7:29" hidden="1" x14ac:dyDescent="0.25">
      <c r="G190" s="41"/>
      <c r="H190" s="41"/>
      <c r="T190" s="41"/>
      <c r="U190" s="41"/>
    </row>
    <row r="191" spans="7:29" hidden="1" x14ac:dyDescent="0.25">
      <c r="G191" s="41"/>
      <c r="H191" s="41"/>
      <c r="T191" s="41"/>
      <c r="U191" s="41"/>
    </row>
    <row r="192" spans="7:29" hidden="1" x14ac:dyDescent="0.25">
      <c r="G192" s="41"/>
      <c r="H192" s="41"/>
      <c r="T192" s="41"/>
      <c r="U192" s="41"/>
    </row>
    <row r="193" spans="7:21" hidden="1" x14ac:dyDescent="0.25">
      <c r="G193" s="41"/>
      <c r="H193" s="41"/>
      <c r="T193" s="41"/>
      <c r="U193" s="41"/>
    </row>
    <row r="194" spans="7:21" hidden="1" x14ac:dyDescent="0.25">
      <c r="G194" s="41"/>
      <c r="H194" s="41"/>
      <c r="T194" s="41"/>
      <c r="U194" s="41"/>
    </row>
    <row r="195" spans="7:21" hidden="1" x14ac:dyDescent="0.25">
      <c r="G195" s="41"/>
      <c r="H195" s="41"/>
      <c r="T195" s="41"/>
      <c r="U195" s="41"/>
    </row>
    <row r="196" spans="7:21" hidden="1" x14ac:dyDescent="0.25">
      <c r="G196" s="41"/>
      <c r="H196" s="41"/>
      <c r="T196" s="41"/>
      <c r="U196" s="41"/>
    </row>
    <row r="197" spans="7:21" hidden="1" x14ac:dyDescent="0.25">
      <c r="G197" s="41"/>
      <c r="H197" s="41"/>
      <c r="T197" s="41"/>
      <c r="U197" s="41"/>
    </row>
    <row r="198" spans="7:21" hidden="1" x14ac:dyDescent="0.25">
      <c r="G198" s="41"/>
      <c r="H198" s="41"/>
      <c r="T198" s="41"/>
      <c r="U198" s="41"/>
    </row>
    <row r="199" spans="7:21" hidden="1" x14ac:dyDescent="0.25">
      <c r="G199" s="41"/>
      <c r="H199" s="41"/>
      <c r="T199" s="41"/>
      <c r="U199" s="41"/>
    </row>
    <row r="200" spans="7:21" hidden="1" x14ac:dyDescent="0.25">
      <c r="G200" s="41"/>
      <c r="H200" s="41"/>
      <c r="T200" s="41"/>
      <c r="U200" s="41"/>
    </row>
    <row r="201" spans="7:21" hidden="1" x14ac:dyDescent="0.25">
      <c r="G201" s="41"/>
      <c r="H201" s="41"/>
      <c r="T201" s="41"/>
      <c r="U201" s="41"/>
    </row>
    <row r="202" spans="7:21" hidden="1" x14ac:dyDescent="0.25">
      <c r="G202" s="41"/>
      <c r="H202" s="41"/>
      <c r="T202" s="41"/>
      <c r="U202" s="41"/>
    </row>
    <row r="203" spans="7:21" hidden="1" x14ac:dyDescent="0.25">
      <c r="G203" s="41"/>
      <c r="H203" s="41"/>
      <c r="T203" s="41"/>
      <c r="U203" s="41"/>
    </row>
    <row r="204" spans="7:21" hidden="1" x14ac:dyDescent="0.25">
      <c r="G204" s="41"/>
      <c r="H204" s="41"/>
      <c r="T204" s="41"/>
      <c r="U204" s="41"/>
    </row>
    <row r="205" spans="7:21" hidden="1" x14ac:dyDescent="0.25">
      <c r="G205" s="41"/>
      <c r="H205" s="41"/>
      <c r="T205" s="41"/>
      <c r="U205" s="41"/>
    </row>
    <row r="206" spans="7:21" hidden="1" x14ac:dyDescent="0.25">
      <c r="G206" s="41"/>
      <c r="H206" s="41"/>
      <c r="T206" s="41"/>
      <c r="U206" s="41"/>
    </row>
    <row r="207" spans="7:21" hidden="1" x14ac:dyDescent="0.25">
      <c r="G207" s="41"/>
      <c r="H207" s="41"/>
      <c r="T207" s="41"/>
      <c r="U207" s="41"/>
    </row>
    <row r="208" spans="7:21" hidden="1" x14ac:dyDescent="0.25">
      <c r="G208" s="41"/>
      <c r="H208" s="41"/>
      <c r="T208" s="41"/>
      <c r="U208" s="41"/>
    </row>
    <row r="209" spans="7:21" hidden="1" x14ac:dyDescent="0.25">
      <c r="G209" s="41"/>
      <c r="H209" s="41"/>
      <c r="T209" s="41"/>
      <c r="U209" s="41"/>
    </row>
    <row r="210" spans="7:21" hidden="1" x14ac:dyDescent="0.25">
      <c r="G210" s="41"/>
      <c r="H210" s="41"/>
      <c r="T210" s="41"/>
      <c r="U210" s="41"/>
    </row>
    <row r="211" spans="7:21" hidden="1" x14ac:dyDescent="0.25">
      <c r="G211" s="41"/>
      <c r="H211" s="41"/>
      <c r="T211" s="41"/>
      <c r="U211" s="41"/>
    </row>
    <row r="212" spans="7:21" hidden="1" x14ac:dyDescent="0.25">
      <c r="G212" s="41"/>
      <c r="H212" s="41"/>
      <c r="T212" s="41"/>
      <c r="U212" s="41"/>
    </row>
    <row r="213" spans="7:21" hidden="1" x14ac:dyDescent="0.25">
      <c r="G213" s="41"/>
      <c r="H213" s="41"/>
      <c r="T213" s="41"/>
      <c r="U213" s="41"/>
    </row>
    <row r="214" spans="7:21" hidden="1" x14ac:dyDescent="0.25">
      <c r="G214" s="41"/>
      <c r="H214" s="41"/>
      <c r="T214" s="41"/>
      <c r="U214" s="41"/>
    </row>
    <row r="215" spans="7:21" hidden="1" x14ac:dyDescent="0.25">
      <c r="G215" s="41"/>
      <c r="H215" s="41"/>
      <c r="T215" s="41"/>
      <c r="U215" s="41"/>
    </row>
    <row r="216" spans="7:21" hidden="1" x14ac:dyDescent="0.25">
      <c r="G216" s="41"/>
      <c r="H216" s="41"/>
      <c r="T216" s="41"/>
      <c r="U216" s="41"/>
    </row>
    <row r="217" spans="7:21" hidden="1" x14ac:dyDescent="0.25">
      <c r="G217" s="41"/>
      <c r="H217" s="41"/>
      <c r="T217" s="41"/>
      <c r="U217" s="41"/>
    </row>
    <row r="218" spans="7:21" hidden="1" x14ac:dyDescent="0.25">
      <c r="G218" s="41"/>
      <c r="H218" s="41"/>
      <c r="T218" s="41"/>
      <c r="U218" s="41"/>
    </row>
    <row r="219" spans="7:21" hidden="1" x14ac:dyDescent="0.25">
      <c r="G219" s="41"/>
      <c r="H219" s="41"/>
      <c r="T219" s="41"/>
      <c r="U219" s="41"/>
    </row>
    <row r="220" spans="7:21" hidden="1" x14ac:dyDescent="0.25">
      <c r="T220" s="41"/>
      <c r="U220" s="41"/>
    </row>
    <row r="221" spans="7:21" hidden="1" x14ac:dyDescent="0.25">
      <c r="T221" s="41"/>
      <c r="U221" s="41"/>
    </row>
    <row r="222" spans="7:21" hidden="1" x14ac:dyDescent="0.25">
      <c r="T222" s="41"/>
      <c r="U222" s="41"/>
    </row>
    <row r="223" spans="7:21" hidden="1" x14ac:dyDescent="0.25">
      <c r="T223" s="41"/>
      <c r="U223" s="41"/>
    </row>
    <row r="224" spans="7:21" hidden="1" x14ac:dyDescent="0.25">
      <c r="T224" s="41"/>
      <c r="U224" s="41"/>
    </row>
    <row r="225" spans="20:21" hidden="1" x14ac:dyDescent="0.25">
      <c r="T225" s="41"/>
      <c r="U225" s="41"/>
    </row>
    <row r="226" spans="20:21" hidden="1" x14ac:dyDescent="0.25">
      <c r="T226" s="41"/>
      <c r="U226" s="41"/>
    </row>
    <row r="227" spans="20:21" hidden="1" x14ac:dyDescent="0.25">
      <c r="T227" s="41"/>
      <c r="U227" s="41"/>
    </row>
    <row r="228" spans="20:21" hidden="1" x14ac:dyDescent="0.25">
      <c r="T228" s="41"/>
      <c r="U228" s="41"/>
    </row>
    <row r="229" spans="20:21" hidden="1" x14ac:dyDescent="0.25">
      <c r="T229" s="41"/>
      <c r="U229" s="41"/>
    </row>
    <row r="230" spans="20:21" hidden="1" x14ac:dyDescent="0.25">
      <c r="T230" s="41"/>
      <c r="U230" s="41"/>
    </row>
    <row r="231" spans="20:21" hidden="1" x14ac:dyDescent="0.25">
      <c r="T231" s="41"/>
      <c r="U231" s="41"/>
    </row>
    <row r="232" spans="20:21" hidden="1" x14ac:dyDescent="0.25">
      <c r="T232" s="41"/>
      <c r="U232" s="41"/>
    </row>
    <row r="233" spans="20:21" hidden="1" x14ac:dyDescent="0.25">
      <c r="T233" s="41"/>
      <c r="U233" s="41"/>
    </row>
    <row r="234" spans="20:21" hidden="1" x14ac:dyDescent="0.25">
      <c r="T234" s="41"/>
      <c r="U234" s="41"/>
    </row>
    <row r="235" spans="20:21" hidden="1" x14ac:dyDescent="0.25">
      <c r="T235" s="41"/>
      <c r="U235" s="41"/>
    </row>
    <row r="236" spans="20:21" hidden="1" x14ac:dyDescent="0.25">
      <c r="T236" s="41"/>
      <c r="U236" s="41"/>
    </row>
    <row r="237" spans="20:21" hidden="1" x14ac:dyDescent="0.25">
      <c r="T237" s="41"/>
      <c r="U237" s="41"/>
    </row>
    <row r="238" spans="20:21" hidden="1" x14ac:dyDescent="0.25">
      <c r="T238" s="41"/>
      <c r="U238" s="41"/>
    </row>
    <row r="239" spans="20:21" hidden="1" x14ac:dyDescent="0.25">
      <c r="T239" s="41"/>
      <c r="U239" s="41"/>
    </row>
    <row r="240" spans="20:21" hidden="1" x14ac:dyDescent="0.25">
      <c r="T240" s="41"/>
      <c r="U240" s="41"/>
    </row>
    <row r="241" spans="20:21" hidden="1" x14ac:dyDescent="0.25">
      <c r="T241" s="41"/>
      <c r="U241" s="41"/>
    </row>
    <row r="242" spans="20:21" hidden="1" x14ac:dyDescent="0.25">
      <c r="T242" s="41"/>
      <c r="U242" s="41"/>
    </row>
    <row r="243" spans="20:21" hidden="1" x14ac:dyDescent="0.25">
      <c r="T243" s="41"/>
      <c r="U243" s="41"/>
    </row>
    <row r="244" spans="20:21" hidden="1" x14ac:dyDescent="0.25">
      <c r="T244" s="41"/>
      <c r="U244" s="41"/>
    </row>
    <row r="245" spans="20:21" hidden="1" x14ac:dyDescent="0.25">
      <c r="T245" s="41"/>
      <c r="U245" s="41"/>
    </row>
    <row r="246" spans="20:21" hidden="1" x14ac:dyDescent="0.25">
      <c r="T246" s="41"/>
      <c r="U246" s="41"/>
    </row>
    <row r="247" spans="20:21" hidden="1" x14ac:dyDescent="0.25">
      <c r="T247" s="41"/>
      <c r="U247" s="41"/>
    </row>
    <row r="248" spans="20:21" hidden="1" x14ac:dyDescent="0.25">
      <c r="T248" s="41"/>
      <c r="U248" s="41"/>
    </row>
    <row r="249" spans="20:21" hidden="1" x14ac:dyDescent="0.25">
      <c r="T249" s="41"/>
      <c r="U249" s="41"/>
    </row>
    <row r="250" spans="20:21" hidden="1" x14ac:dyDescent="0.25">
      <c r="T250" s="41"/>
      <c r="U250" s="41"/>
    </row>
    <row r="251" spans="20:21" hidden="1" x14ac:dyDescent="0.25">
      <c r="T251" s="41"/>
      <c r="U251" s="41"/>
    </row>
    <row r="252" spans="20:21" hidden="1" x14ac:dyDescent="0.25">
      <c r="T252" s="41"/>
      <c r="U252" s="41"/>
    </row>
    <row r="253" spans="20:21" hidden="1" x14ac:dyDescent="0.25">
      <c r="T253" s="41"/>
      <c r="U253" s="41"/>
    </row>
    <row r="254" spans="20:21" hidden="1" x14ac:dyDescent="0.25">
      <c r="T254" s="41"/>
      <c r="U254" s="41"/>
    </row>
    <row r="255" spans="20:21" hidden="1" x14ac:dyDescent="0.25">
      <c r="T255" s="41"/>
      <c r="U255" s="41"/>
    </row>
    <row r="256" spans="20:21" hidden="1" x14ac:dyDescent="0.25">
      <c r="T256" s="41"/>
      <c r="U256" s="41"/>
    </row>
    <row r="257" spans="20:21" hidden="1" x14ac:dyDescent="0.25">
      <c r="T257" s="41"/>
      <c r="U257" s="41"/>
    </row>
    <row r="258" spans="20:21" hidden="1" x14ac:dyDescent="0.25">
      <c r="T258" s="41"/>
      <c r="U258" s="41"/>
    </row>
    <row r="259" spans="20:21" hidden="1" x14ac:dyDescent="0.25">
      <c r="T259" s="41"/>
      <c r="U259" s="41"/>
    </row>
    <row r="260" spans="20:21" hidden="1" x14ac:dyDescent="0.25">
      <c r="T260" s="41"/>
      <c r="U260" s="41"/>
    </row>
    <row r="261" spans="20:21" hidden="1" x14ac:dyDescent="0.25">
      <c r="T261" s="41"/>
      <c r="U261" s="41"/>
    </row>
    <row r="262" spans="20:21" hidden="1" x14ac:dyDescent="0.25">
      <c r="T262" s="41"/>
      <c r="U262" s="41"/>
    </row>
    <row r="263" spans="20:21" hidden="1" x14ac:dyDescent="0.25">
      <c r="T263" s="41"/>
      <c r="U263" s="41"/>
    </row>
    <row r="264" spans="20:21" hidden="1" x14ac:dyDescent="0.25">
      <c r="T264" s="41"/>
      <c r="U264" s="41"/>
    </row>
    <row r="265" spans="20:21" hidden="1" x14ac:dyDescent="0.25">
      <c r="T265" s="41"/>
      <c r="U265" s="41"/>
    </row>
    <row r="266" spans="20:21" hidden="1" x14ac:dyDescent="0.25">
      <c r="T266" s="41"/>
      <c r="U266" s="41"/>
    </row>
    <row r="267" spans="20:21" hidden="1" x14ac:dyDescent="0.25">
      <c r="T267" s="41"/>
      <c r="U267" s="41"/>
    </row>
    <row r="268" spans="20:21" hidden="1" x14ac:dyDescent="0.25">
      <c r="T268" s="41"/>
      <c r="U268" s="41"/>
    </row>
    <row r="269" spans="20:21" hidden="1" x14ac:dyDescent="0.25">
      <c r="T269" s="41"/>
      <c r="U269" s="41"/>
    </row>
    <row r="270" spans="20:21" hidden="1" x14ac:dyDescent="0.25">
      <c r="T270" s="41"/>
      <c r="U270" s="41"/>
    </row>
    <row r="271" spans="20:21" hidden="1" x14ac:dyDescent="0.25">
      <c r="T271" s="41"/>
      <c r="U271" s="41"/>
    </row>
    <row r="272" spans="20:21" hidden="1" x14ac:dyDescent="0.25">
      <c r="T272" s="41"/>
      <c r="U272" s="41"/>
    </row>
    <row r="273" spans="20:21" hidden="1" x14ac:dyDescent="0.25">
      <c r="T273" s="41"/>
      <c r="U273" s="41"/>
    </row>
    <row r="274" spans="20:21" hidden="1" x14ac:dyDescent="0.25">
      <c r="T274" s="41"/>
      <c r="U274" s="41"/>
    </row>
    <row r="275" spans="20:21" hidden="1" x14ac:dyDescent="0.25">
      <c r="T275" s="41"/>
      <c r="U275" s="41"/>
    </row>
    <row r="276" spans="20:21" hidden="1" x14ac:dyDescent="0.25">
      <c r="T276" s="41"/>
      <c r="U276" s="41"/>
    </row>
    <row r="277" spans="20:21" hidden="1" x14ac:dyDescent="0.25">
      <c r="T277" s="41"/>
      <c r="U277" s="41"/>
    </row>
    <row r="278" spans="20:21" hidden="1" x14ac:dyDescent="0.25">
      <c r="T278" s="41"/>
      <c r="U278" s="41"/>
    </row>
  </sheetData>
  <mergeCells count="129">
    <mergeCell ref="T5:AB5"/>
    <mergeCell ref="E37:E39"/>
    <mergeCell ref="G37:G39"/>
    <mergeCell ref="H37:H39"/>
    <mergeCell ref="I37:I39"/>
    <mergeCell ref="K37:K39"/>
    <mergeCell ref="E42:E44"/>
    <mergeCell ref="G42:G44"/>
    <mergeCell ref="H42:H44"/>
    <mergeCell ref="I42:I44"/>
    <mergeCell ref="K42:K44"/>
    <mergeCell ref="H32:H34"/>
    <mergeCell ref="I32:I34"/>
    <mergeCell ref="K32:K34"/>
    <mergeCell ref="E22:E24"/>
    <mergeCell ref="G22:G24"/>
    <mergeCell ref="H22:H24"/>
    <mergeCell ref="I22:I24"/>
    <mergeCell ref="K22:K24"/>
    <mergeCell ref="E27:E29"/>
    <mergeCell ref="I27:I29"/>
    <mergeCell ref="K27:K29"/>
    <mergeCell ref="G27:G29"/>
    <mergeCell ref="H27:H29"/>
    <mergeCell ref="E72:E74"/>
    <mergeCell ref="G72:G74"/>
    <mergeCell ref="H72:H74"/>
    <mergeCell ref="I72:I74"/>
    <mergeCell ref="K72:K74"/>
    <mergeCell ref="E67:E69"/>
    <mergeCell ref="G67:G69"/>
    <mergeCell ref="H67:H69"/>
    <mergeCell ref="I67:I69"/>
    <mergeCell ref="K67:K69"/>
    <mergeCell ref="E82:E84"/>
    <mergeCell ref="G82:G84"/>
    <mergeCell ref="H82:H84"/>
    <mergeCell ref="I82:I84"/>
    <mergeCell ref="K82:K84"/>
    <mergeCell ref="E77:E79"/>
    <mergeCell ref="G77:G79"/>
    <mergeCell ref="H77:H79"/>
    <mergeCell ref="I77:I79"/>
    <mergeCell ref="K77:K79"/>
    <mergeCell ref="E62:E64"/>
    <mergeCell ref="G62:G64"/>
    <mergeCell ref="H62:H64"/>
    <mergeCell ref="I62:I64"/>
    <mergeCell ref="K62:K64"/>
    <mergeCell ref="E47:E49"/>
    <mergeCell ref="G47:G49"/>
    <mergeCell ref="H47:H49"/>
    <mergeCell ref="I47:I49"/>
    <mergeCell ref="K47:K49"/>
    <mergeCell ref="E52:E54"/>
    <mergeCell ref="G52:G54"/>
    <mergeCell ref="H52:H54"/>
    <mergeCell ref="I52:I54"/>
    <mergeCell ref="K52:K54"/>
    <mergeCell ref="E57:E59"/>
    <mergeCell ref="G57:G59"/>
    <mergeCell ref="H57:H59"/>
    <mergeCell ref="I57:I59"/>
    <mergeCell ref="K57:K59"/>
    <mergeCell ref="P77:P79"/>
    <mergeCell ref="M7:M10"/>
    <mergeCell ref="P17:P19"/>
    <mergeCell ref="P22:P24"/>
    <mergeCell ref="P27:P29"/>
    <mergeCell ref="P32:P34"/>
    <mergeCell ref="G6:I6"/>
    <mergeCell ref="E12:E14"/>
    <mergeCell ref="G12:G14"/>
    <mergeCell ref="H12:H14"/>
    <mergeCell ref="I12:I14"/>
    <mergeCell ref="K12:K14"/>
    <mergeCell ref="E17:E19"/>
    <mergeCell ref="G17:G19"/>
    <mergeCell ref="H17:H19"/>
    <mergeCell ref="I17:I19"/>
    <mergeCell ref="K17:K19"/>
    <mergeCell ref="H7:H10"/>
    <mergeCell ref="G7:G10"/>
    <mergeCell ref="E7:E10"/>
    <mergeCell ref="I7:I10"/>
    <mergeCell ref="K7:K10"/>
    <mergeCell ref="E32:E34"/>
    <mergeCell ref="G32:G34"/>
    <mergeCell ref="Z7:Z8"/>
    <mergeCell ref="Y7:Y8"/>
    <mergeCell ref="O6:R6"/>
    <mergeCell ref="R7:R10"/>
    <mergeCell ref="Q7:Q10"/>
    <mergeCell ref="P7:P10"/>
    <mergeCell ref="O7:O10"/>
    <mergeCell ref="R12:R14"/>
    <mergeCell ref="R17:R19"/>
    <mergeCell ref="P12:P14"/>
    <mergeCell ref="U6:U10"/>
    <mergeCell ref="W6:AB6"/>
    <mergeCell ref="AB7:AB8"/>
    <mergeCell ref="AA7:AA8"/>
    <mergeCell ref="X7:X8"/>
    <mergeCell ref="W7:W8"/>
    <mergeCell ref="V7:V8"/>
    <mergeCell ref="R22:R24"/>
    <mergeCell ref="R27:R29"/>
    <mergeCell ref="R32:R34"/>
    <mergeCell ref="R37:R39"/>
    <mergeCell ref="T7:T8"/>
    <mergeCell ref="T12:T84"/>
    <mergeCell ref="R42:R44"/>
    <mergeCell ref="P37:P39"/>
    <mergeCell ref="R47:R49"/>
    <mergeCell ref="P82:P84"/>
    <mergeCell ref="P52:P54"/>
    <mergeCell ref="P57:P59"/>
    <mergeCell ref="R62:R64"/>
    <mergeCell ref="R67:R69"/>
    <mergeCell ref="R72:R74"/>
    <mergeCell ref="R77:R79"/>
    <mergeCell ref="R82:R84"/>
    <mergeCell ref="R52:R54"/>
    <mergeCell ref="R57:R59"/>
    <mergeCell ref="P42:P44"/>
    <mergeCell ref="P47:P49"/>
    <mergeCell ref="P62:P64"/>
    <mergeCell ref="P67:P69"/>
    <mergeCell ref="P72:P74"/>
  </mergeCells>
  <pageMargins left="0.70866141732283472" right="0.70866141732283472" top="0.74803149606299213" bottom="0.74803149606299213" header="0.31496062992125984" footer="0.31496062992125984"/>
  <pageSetup paperSize="8" scale="4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59999389629810485"/>
  </sheetPr>
  <dimension ref="B1:BE82"/>
  <sheetViews>
    <sheetView topLeftCell="A16" zoomScale="60" zoomScaleNormal="60" workbookViewId="0">
      <selection activeCell="B3" sqref="B3"/>
    </sheetView>
  </sheetViews>
  <sheetFormatPr defaultColWidth="0" defaultRowHeight="15" zeroHeight="1" x14ac:dyDescent="0.25"/>
  <cols>
    <col min="1" max="1" width="2" style="1" customWidth="1"/>
    <col min="2" max="2" width="41.42578125" style="1" customWidth="1"/>
    <col min="3" max="3" width="0.85546875" style="1" customWidth="1"/>
    <col min="4" max="4" width="9.7109375" style="2" customWidth="1"/>
    <col min="5" max="5" width="30.140625" style="1" customWidth="1"/>
    <col min="6" max="6" width="13.140625" style="2" customWidth="1"/>
    <col min="7" max="7" width="0.85546875" style="1" customWidth="1"/>
    <col min="8" max="8" width="12.42578125" style="1" customWidth="1"/>
    <col min="9" max="9" width="0.85546875" style="1" customWidth="1"/>
    <col min="10" max="10" width="10" style="1" customWidth="1"/>
    <col min="11" max="11" width="0.85546875" style="1" customWidth="1"/>
    <col min="12" max="12" width="12.7109375" style="1" customWidth="1"/>
    <col min="13" max="13" width="12.42578125" style="28" customWidth="1"/>
    <col min="14" max="14" width="9" style="1" customWidth="1"/>
    <col min="15" max="15" width="8.85546875" style="2" customWidth="1"/>
    <col min="16" max="16" width="4" style="1" customWidth="1"/>
    <col min="17" max="17" width="17.85546875" style="1" customWidth="1"/>
    <col min="18" max="18" width="7.42578125" style="1" customWidth="1"/>
    <col min="19" max="19" width="16.140625" style="1" customWidth="1"/>
    <col min="20" max="20" width="14.42578125" style="1" customWidth="1"/>
    <col min="21" max="21" width="18.42578125" style="1" customWidth="1"/>
    <col min="22" max="22" width="3" style="1" customWidth="1"/>
    <col min="23" max="23" width="15.85546875" style="1" customWidth="1"/>
    <col min="24" max="24" width="14.5703125" style="1" customWidth="1"/>
    <col min="25" max="25" width="17.5703125" style="1" customWidth="1"/>
    <col min="26" max="26" width="16.42578125" style="1" customWidth="1"/>
    <col min="27" max="27" width="18.5703125" style="1" customWidth="1"/>
    <col min="28" max="28" width="15.85546875" style="1" customWidth="1"/>
    <col min="29" max="29" width="17.5703125" style="1" customWidth="1"/>
    <col min="30" max="34" width="15.42578125" style="1" customWidth="1"/>
    <col min="35" max="35" width="15.5703125" style="1" customWidth="1"/>
    <col min="36" max="36" width="18.85546875" style="1" bestFit="1" customWidth="1"/>
    <col min="37" max="37" width="13.42578125" style="1" customWidth="1"/>
    <col min="38" max="38" width="2.140625" style="1" customWidth="1"/>
    <col min="39" max="44" width="13.42578125" style="1" customWidth="1"/>
    <col min="45" max="45" width="10.5703125" style="1" customWidth="1"/>
    <col min="46" max="47" width="22.42578125" style="1" customWidth="1"/>
    <col min="48" max="48" width="8.5703125" style="1" customWidth="1"/>
    <col min="49" max="57" width="8.5703125" style="1" hidden="1" customWidth="1"/>
    <col min="58" max="16384" width="0" style="1" hidden="1"/>
  </cols>
  <sheetData>
    <row r="1" spans="2:55" x14ac:dyDescent="0.25"/>
    <row r="2" spans="2:55" ht="33.75" x14ac:dyDescent="0.25">
      <c r="B2" s="17" t="s">
        <v>52</v>
      </c>
      <c r="C2" s="17"/>
      <c r="D2" s="18"/>
      <c r="E2" s="17"/>
      <c r="F2" s="18"/>
      <c r="G2" s="17"/>
      <c r="H2" s="17"/>
      <c r="I2" s="17"/>
      <c r="J2" s="17"/>
      <c r="K2" s="17"/>
      <c r="L2" s="17"/>
      <c r="M2" s="29"/>
      <c r="N2" s="9"/>
      <c r="O2" s="18"/>
      <c r="P2" s="9"/>
      <c r="Q2" s="313"/>
      <c r="R2" s="313"/>
      <c r="S2" s="211" t="s">
        <v>81</v>
      </c>
      <c r="T2" s="97"/>
      <c r="U2" s="97"/>
      <c r="V2" s="9"/>
      <c r="W2" s="9"/>
      <c r="X2" s="9"/>
      <c r="Y2" s="9"/>
      <c r="Z2" s="9"/>
      <c r="AA2" s="9"/>
      <c r="AB2" s="9"/>
      <c r="AC2" s="9"/>
      <c r="AD2" s="9"/>
      <c r="AE2" s="9"/>
      <c r="AF2" s="9"/>
      <c r="AG2" s="9"/>
    </row>
    <row r="3" spans="2:55" ht="16.5" customHeight="1" x14ac:dyDescent="0.25">
      <c r="B3" s="10"/>
      <c r="C3" s="10"/>
      <c r="D3" s="10"/>
      <c r="E3" s="10"/>
      <c r="F3" s="19"/>
      <c r="G3" s="10"/>
      <c r="H3" s="10"/>
      <c r="I3" s="10"/>
      <c r="J3" s="10"/>
      <c r="K3" s="10"/>
      <c r="L3" s="10"/>
      <c r="M3" s="30"/>
      <c r="N3" s="10"/>
      <c r="O3" s="19"/>
      <c r="P3" s="10"/>
      <c r="Q3" s="10"/>
      <c r="R3" s="10"/>
      <c r="S3" s="320" t="s">
        <v>83</v>
      </c>
      <c r="T3" s="73"/>
      <c r="U3" s="212" t="s">
        <v>84</v>
      </c>
      <c r="V3" s="10"/>
      <c r="W3" s="10"/>
      <c r="X3" s="10"/>
      <c r="Y3" s="10"/>
      <c r="Z3" s="10"/>
      <c r="AA3" s="10"/>
      <c r="AB3" s="10"/>
      <c r="AC3" s="10"/>
      <c r="AD3" s="10"/>
      <c r="AE3" s="10"/>
      <c r="AF3" s="10"/>
      <c r="AG3" s="9"/>
    </row>
    <row r="4" spans="2:55" ht="80.25" customHeight="1" x14ac:dyDescent="0.25">
      <c r="D4" s="1"/>
      <c r="S4" s="319"/>
      <c r="V4" s="10"/>
      <c r="W4" s="66"/>
      <c r="X4" s="66"/>
      <c r="Y4" s="66"/>
      <c r="Z4" s="66"/>
      <c r="AA4" s="66"/>
      <c r="AB4" s="66"/>
      <c r="AC4" s="66"/>
      <c r="AD4" s="10"/>
      <c r="AE4" s="10"/>
      <c r="AF4" s="10"/>
      <c r="AG4" s="9"/>
    </row>
    <row r="5" spans="2:55" ht="15.95" customHeight="1" thickBot="1" x14ac:dyDescent="0.3">
      <c r="B5" s="7"/>
      <c r="D5" s="40"/>
      <c r="E5" s="40"/>
      <c r="F5" s="40"/>
      <c r="H5" s="6"/>
      <c r="J5" s="131"/>
      <c r="L5" s="130"/>
      <c r="M5" s="31"/>
      <c r="N5" s="45"/>
      <c r="O5" s="45"/>
      <c r="P5" s="45"/>
      <c r="Q5" s="45"/>
      <c r="R5" s="45"/>
      <c r="S5" s="1119" t="s">
        <v>86</v>
      </c>
      <c r="T5" s="1119"/>
      <c r="U5" s="1119"/>
      <c r="V5" s="1119"/>
      <c r="W5" s="1119"/>
      <c r="X5" s="1119"/>
      <c r="Y5" s="1119"/>
      <c r="Z5" s="1119"/>
      <c r="AA5" s="1119"/>
      <c r="AB5" s="1119"/>
      <c r="AC5" s="1119"/>
      <c r="AD5" s="1119"/>
      <c r="AE5" s="1119"/>
      <c r="AF5" s="1119"/>
      <c r="AG5" s="1119"/>
      <c r="AH5" s="1119"/>
      <c r="AI5" s="1119"/>
      <c r="AJ5" s="1119"/>
      <c r="AK5" s="1119"/>
    </row>
    <row r="6" spans="2:55" s="91" customFormat="1" ht="30" customHeight="1" thickBot="1" x14ac:dyDescent="0.3">
      <c r="B6" s="92" t="s">
        <v>2</v>
      </c>
      <c r="C6" s="93"/>
      <c r="D6" s="1029" t="s">
        <v>1</v>
      </c>
      <c r="E6" s="1030"/>
      <c r="F6" s="1031"/>
      <c r="G6" s="93"/>
      <c r="H6" s="94" t="s">
        <v>87</v>
      </c>
      <c r="I6" s="93"/>
      <c r="J6" s="95" t="s">
        <v>3</v>
      </c>
      <c r="K6" s="93"/>
      <c r="L6" s="1032" t="s">
        <v>260</v>
      </c>
      <c r="M6" s="1033"/>
      <c r="N6" s="1033"/>
      <c r="O6" s="1034"/>
      <c r="P6" s="93"/>
      <c r="Q6" s="119" t="s">
        <v>90</v>
      </c>
      <c r="R6" s="1026" t="s">
        <v>91</v>
      </c>
      <c r="S6" s="1032" t="s">
        <v>235</v>
      </c>
      <c r="T6" s="1033"/>
      <c r="U6" s="1034"/>
      <c r="V6" s="10"/>
      <c r="W6" s="1032" t="s">
        <v>261</v>
      </c>
      <c r="X6" s="1033"/>
      <c r="Y6" s="1033"/>
      <c r="Z6" s="1033"/>
      <c r="AA6" s="1033"/>
      <c r="AB6" s="1033"/>
      <c r="AC6" s="1033"/>
      <c r="AD6" s="1033"/>
      <c r="AE6" s="1033"/>
      <c r="AF6" s="1033"/>
      <c r="AG6" s="1033"/>
      <c r="AH6" s="1033"/>
      <c r="AI6" s="1033"/>
      <c r="AJ6" s="1033"/>
      <c r="AK6" s="1034"/>
      <c r="AL6" s="1"/>
      <c r="AM6" s="1"/>
      <c r="AN6" s="1"/>
      <c r="AO6" s="1"/>
      <c r="AP6" s="1"/>
      <c r="AQ6" s="1"/>
      <c r="AR6" s="1"/>
      <c r="AS6" s="1"/>
      <c r="AT6" s="78"/>
      <c r="AU6" s="78"/>
      <c r="AV6" s="78"/>
      <c r="AW6" s="78"/>
      <c r="AX6" s="78"/>
      <c r="AY6" s="78"/>
      <c r="AZ6" s="78"/>
      <c r="BA6" s="78"/>
      <c r="BB6" s="78"/>
      <c r="BC6" s="78"/>
    </row>
    <row r="7" spans="2:55" s="7" customFormat="1" ht="83.1" customHeight="1" x14ac:dyDescent="0.25">
      <c r="B7" s="986" t="s">
        <v>6</v>
      </c>
      <c r="C7" s="6"/>
      <c r="D7" s="1098" t="s">
        <v>4</v>
      </c>
      <c r="E7" s="992" t="s">
        <v>5</v>
      </c>
      <c r="F7" s="1095" t="s">
        <v>299</v>
      </c>
      <c r="G7" s="6"/>
      <c r="H7" s="998" t="s">
        <v>97</v>
      </c>
      <c r="I7" s="6"/>
      <c r="J7" s="1009" t="s">
        <v>91</v>
      </c>
      <c r="K7" s="6"/>
      <c r="L7" s="1071" t="s">
        <v>99</v>
      </c>
      <c r="M7" s="1022" t="s">
        <v>100</v>
      </c>
      <c r="N7" s="1019" t="s">
        <v>238</v>
      </c>
      <c r="O7" s="1103" t="s">
        <v>239</v>
      </c>
      <c r="P7" s="6"/>
      <c r="Q7" s="1004" t="s">
        <v>103</v>
      </c>
      <c r="R7" s="1027"/>
      <c r="S7" s="1087" t="s">
        <v>264</v>
      </c>
      <c r="T7" s="1065" t="s">
        <v>300</v>
      </c>
      <c r="U7" s="1082" t="s">
        <v>301</v>
      </c>
      <c r="V7" s="10"/>
      <c r="W7" s="1112" t="s">
        <v>302</v>
      </c>
      <c r="X7" s="1037" t="s">
        <v>303</v>
      </c>
      <c r="Y7" s="1037" t="s">
        <v>304</v>
      </c>
      <c r="Z7" s="1037" t="s">
        <v>305</v>
      </c>
      <c r="AA7" s="1037" t="s">
        <v>306</v>
      </c>
      <c r="AB7" s="1037" t="s">
        <v>307</v>
      </c>
      <c r="AC7" s="1037" t="s">
        <v>308</v>
      </c>
      <c r="AD7" s="1037" t="s">
        <v>309</v>
      </c>
      <c r="AE7" s="1037" t="s">
        <v>310</v>
      </c>
      <c r="AF7" s="1037" t="s">
        <v>311</v>
      </c>
      <c r="AG7" s="1037" t="s">
        <v>312</v>
      </c>
      <c r="AH7" s="1037" t="s">
        <v>313</v>
      </c>
      <c r="AI7" s="1037" t="s">
        <v>314</v>
      </c>
      <c r="AJ7" s="1037" t="s">
        <v>315</v>
      </c>
      <c r="AK7" s="1035" t="s">
        <v>316</v>
      </c>
      <c r="AL7" s="1"/>
      <c r="AM7" s="1"/>
      <c r="AN7" s="1"/>
      <c r="AO7" s="1"/>
      <c r="AP7" s="1"/>
      <c r="AQ7" s="1"/>
      <c r="AR7" s="1"/>
      <c r="AS7" s="43"/>
      <c r="AT7" s="43"/>
      <c r="AU7" s="43"/>
      <c r="AV7" s="43"/>
      <c r="AW7" s="43"/>
      <c r="AX7" s="43"/>
      <c r="AY7" s="43"/>
      <c r="AZ7" s="43"/>
    </row>
    <row r="8" spans="2:55" s="7" customFormat="1" ht="21" x14ac:dyDescent="0.25">
      <c r="B8" s="987"/>
      <c r="C8" s="6"/>
      <c r="D8" s="1099"/>
      <c r="E8" s="993"/>
      <c r="F8" s="1096"/>
      <c r="G8" s="6"/>
      <c r="H8" s="999"/>
      <c r="I8" s="6"/>
      <c r="J8" s="1010"/>
      <c r="K8" s="6"/>
      <c r="L8" s="1072"/>
      <c r="M8" s="1023"/>
      <c r="N8" s="1020"/>
      <c r="O8" s="1104"/>
      <c r="P8" s="6"/>
      <c r="Q8" s="1005"/>
      <c r="R8" s="1027"/>
      <c r="S8" s="1114"/>
      <c r="T8" s="1117"/>
      <c r="U8" s="1083"/>
      <c r="V8" s="10"/>
      <c r="W8" s="1113"/>
      <c r="X8" s="1038"/>
      <c r="Y8" s="1038"/>
      <c r="Z8" s="1038"/>
      <c r="AA8" s="1038"/>
      <c r="AB8" s="1038"/>
      <c r="AC8" s="1038"/>
      <c r="AD8" s="1038"/>
      <c r="AE8" s="1038"/>
      <c r="AF8" s="1038"/>
      <c r="AG8" s="1038"/>
      <c r="AH8" s="1038"/>
      <c r="AI8" s="1038"/>
      <c r="AJ8" s="1038"/>
      <c r="AK8" s="1036"/>
      <c r="AL8" s="1"/>
      <c r="AM8" s="1"/>
      <c r="AN8" s="1"/>
      <c r="AO8" s="1"/>
      <c r="AP8" s="1"/>
      <c r="AQ8" s="1"/>
      <c r="AR8" s="1"/>
      <c r="AS8" s="1"/>
      <c r="AT8" s="1"/>
      <c r="AU8" s="1"/>
      <c r="AV8" s="1"/>
      <c r="AW8" s="1"/>
      <c r="AX8" s="1"/>
      <c r="AY8" s="1"/>
      <c r="AZ8" s="1"/>
      <c r="BA8" s="1"/>
      <c r="BB8" s="1"/>
    </row>
    <row r="9" spans="2:55" s="7" customFormat="1" ht="45" x14ac:dyDescent="0.25">
      <c r="B9" s="987"/>
      <c r="C9" s="6"/>
      <c r="D9" s="1099"/>
      <c r="E9" s="993"/>
      <c r="F9" s="1096"/>
      <c r="G9" s="6"/>
      <c r="H9" s="999"/>
      <c r="I9" s="6"/>
      <c r="J9" s="1010"/>
      <c r="K9" s="6"/>
      <c r="L9" s="1072"/>
      <c r="M9" s="1023"/>
      <c r="N9" s="1020"/>
      <c r="O9" s="1104"/>
      <c r="P9" s="6"/>
      <c r="Q9" s="122" t="s">
        <v>271</v>
      </c>
      <c r="R9" s="1027"/>
      <c r="S9" s="368" t="s">
        <v>317</v>
      </c>
      <c r="T9" s="369" t="s">
        <v>317</v>
      </c>
      <c r="U9" s="147" t="s">
        <v>317</v>
      </c>
      <c r="V9" s="10"/>
      <c r="W9" s="368" t="s">
        <v>317</v>
      </c>
      <c r="X9" s="369" t="s">
        <v>317</v>
      </c>
      <c r="Y9" s="369" t="s">
        <v>317</v>
      </c>
      <c r="Z9" s="369" t="s">
        <v>317</v>
      </c>
      <c r="AA9" s="369" t="s">
        <v>317</v>
      </c>
      <c r="AB9" s="369" t="s">
        <v>317</v>
      </c>
      <c r="AC9" s="369" t="s">
        <v>317</v>
      </c>
      <c r="AD9" s="369" t="s">
        <v>317</v>
      </c>
      <c r="AE9" s="369" t="s">
        <v>317</v>
      </c>
      <c r="AF9" s="369" t="s">
        <v>317</v>
      </c>
      <c r="AG9" s="369" t="s">
        <v>317</v>
      </c>
      <c r="AH9" s="369" t="s">
        <v>317</v>
      </c>
      <c r="AI9" s="369" t="s">
        <v>317</v>
      </c>
      <c r="AJ9" s="369" t="s">
        <v>317</v>
      </c>
      <c r="AK9" s="147" t="s">
        <v>317</v>
      </c>
      <c r="AL9" s="1"/>
      <c r="AM9" s="1"/>
      <c r="AN9" s="1"/>
      <c r="AO9" s="1"/>
      <c r="AP9" s="1"/>
      <c r="AQ9" s="1"/>
      <c r="AR9" s="1"/>
      <c r="AS9" s="1"/>
      <c r="AT9" s="1"/>
      <c r="AU9" s="1"/>
      <c r="AV9" s="1"/>
      <c r="AW9" s="1"/>
      <c r="AX9" s="1"/>
      <c r="AY9" s="1"/>
      <c r="AZ9" s="1"/>
      <c r="BA9" s="1"/>
      <c r="BB9" s="1"/>
    </row>
    <row r="10" spans="2:55" s="7" customFormat="1" ht="30.75" thickBot="1" x14ac:dyDescent="0.3">
      <c r="B10" s="988"/>
      <c r="C10" s="6"/>
      <c r="D10" s="1100"/>
      <c r="E10" s="994"/>
      <c r="F10" s="1097"/>
      <c r="G10" s="6"/>
      <c r="H10" s="1000"/>
      <c r="I10" s="6"/>
      <c r="J10" s="1011"/>
      <c r="K10" s="6"/>
      <c r="L10" s="1073"/>
      <c r="M10" s="1024"/>
      <c r="N10" s="1021"/>
      <c r="O10" s="1105"/>
      <c r="P10" s="6"/>
      <c r="Q10" s="123" t="s">
        <v>245</v>
      </c>
      <c r="R10" s="1028"/>
      <c r="S10" s="135" t="s">
        <v>126</v>
      </c>
      <c r="T10" s="370" t="s">
        <v>126</v>
      </c>
      <c r="U10" s="533" t="s">
        <v>126</v>
      </c>
      <c r="V10" s="10"/>
      <c r="W10" s="110" t="s">
        <v>125</v>
      </c>
      <c r="X10" s="370" t="s">
        <v>125</v>
      </c>
      <c r="Y10" s="370" t="s">
        <v>125</v>
      </c>
      <c r="Z10" s="370" t="s">
        <v>125</v>
      </c>
      <c r="AA10" s="370" t="s">
        <v>125</v>
      </c>
      <c r="AB10" s="370" t="s">
        <v>125</v>
      </c>
      <c r="AC10" s="370" t="s">
        <v>125</v>
      </c>
      <c r="AD10" s="370" t="s">
        <v>125</v>
      </c>
      <c r="AE10" s="370" t="s">
        <v>125</v>
      </c>
      <c r="AF10" s="370" t="s">
        <v>125</v>
      </c>
      <c r="AG10" s="370" t="s">
        <v>125</v>
      </c>
      <c r="AH10" s="370" t="s">
        <v>125</v>
      </c>
      <c r="AI10" s="370" t="s">
        <v>125</v>
      </c>
      <c r="AJ10" s="370" t="s">
        <v>125</v>
      </c>
      <c r="AK10" s="111" t="s">
        <v>125</v>
      </c>
      <c r="AL10" s="1"/>
      <c r="AM10" s="1"/>
      <c r="AN10" s="1"/>
      <c r="AO10" s="1"/>
      <c r="AP10" s="1"/>
      <c r="AQ10" s="1"/>
      <c r="AR10" s="1"/>
      <c r="AS10" s="1"/>
      <c r="AT10" s="1"/>
      <c r="AU10" s="1"/>
      <c r="AV10" s="1"/>
      <c r="AW10" s="1"/>
      <c r="AX10" s="1"/>
      <c r="AY10" s="1"/>
      <c r="AZ10" s="1"/>
      <c r="BA10" s="1"/>
      <c r="BB10" s="1"/>
    </row>
    <row r="11" spans="2:55" ht="14.1" customHeight="1" thickBot="1" x14ac:dyDescent="0.3">
      <c r="M11" s="1"/>
      <c r="O11" s="1"/>
      <c r="V11" s="10"/>
    </row>
    <row r="12" spans="2:55" ht="20.45" customHeight="1" x14ac:dyDescent="0.25">
      <c r="B12" s="973" t="s">
        <v>56</v>
      </c>
      <c r="D12" s="833" t="s">
        <v>318</v>
      </c>
      <c r="E12" s="983" t="s">
        <v>319</v>
      </c>
      <c r="F12" s="1089" t="s">
        <v>414</v>
      </c>
      <c r="H12" s="721" t="s">
        <v>320</v>
      </c>
      <c r="J12" s="4">
        <v>2018</v>
      </c>
      <c r="L12" s="286">
        <v>157095</v>
      </c>
      <c r="M12" s="1106">
        <v>15632561.98</v>
      </c>
      <c r="N12" s="288">
        <f>L12/M12</f>
        <v>1.004921651364532E-2</v>
      </c>
      <c r="O12" s="1001">
        <v>1</v>
      </c>
      <c r="Q12" s="1015" t="s">
        <v>321</v>
      </c>
      <c r="R12" s="527">
        <v>2018</v>
      </c>
      <c r="S12" s="75">
        <v>7</v>
      </c>
      <c r="T12" s="38">
        <v>0</v>
      </c>
      <c r="U12" s="535">
        <f>60+42+192+66+9+120</f>
        <v>489</v>
      </c>
      <c r="V12" s="10"/>
      <c r="W12" s="75">
        <v>153</v>
      </c>
      <c r="X12" s="38">
        <v>51</v>
      </c>
      <c r="Y12" s="38">
        <v>102</v>
      </c>
      <c r="Z12" s="38">
        <v>46</v>
      </c>
      <c r="AA12" s="38">
        <v>2</v>
      </c>
      <c r="AB12" s="38">
        <v>58</v>
      </c>
      <c r="AC12" s="38">
        <v>46</v>
      </c>
      <c r="AD12" s="38">
        <v>43</v>
      </c>
      <c r="AE12" s="38">
        <v>32</v>
      </c>
      <c r="AF12" s="38">
        <v>16</v>
      </c>
      <c r="AG12" s="38">
        <v>14</v>
      </c>
      <c r="AH12" s="38">
        <v>2</v>
      </c>
      <c r="AI12" s="38">
        <v>0</v>
      </c>
      <c r="AJ12" s="38">
        <v>0</v>
      </c>
      <c r="AK12" s="373">
        <v>153</v>
      </c>
    </row>
    <row r="13" spans="2:55" ht="20.45" customHeight="1" x14ac:dyDescent="0.25">
      <c r="B13" s="974"/>
      <c r="D13" s="1053"/>
      <c r="E13" s="984"/>
      <c r="F13" s="1090"/>
      <c r="H13" s="722"/>
      <c r="J13" s="26">
        <v>2019</v>
      </c>
      <c r="L13" s="282">
        <v>3357988</v>
      </c>
      <c r="M13" s="1107"/>
      <c r="N13" s="289">
        <f>L13/M12</f>
        <v>0.21480727242893041</v>
      </c>
      <c r="O13" s="1002"/>
      <c r="Q13" s="1016"/>
      <c r="R13" s="528">
        <v>2019</v>
      </c>
      <c r="S13" s="76">
        <v>7</v>
      </c>
      <c r="T13" s="37">
        <v>0</v>
      </c>
      <c r="U13" s="536">
        <f>60+42+192+66+9+120</f>
        <v>489</v>
      </c>
      <c r="V13" s="10"/>
      <c r="W13" s="76">
        <v>261</v>
      </c>
      <c r="X13" s="37">
        <v>104</v>
      </c>
      <c r="Y13" s="37">
        <v>157</v>
      </c>
      <c r="Z13" s="37">
        <v>87</v>
      </c>
      <c r="AA13" s="37">
        <v>0</v>
      </c>
      <c r="AB13" s="37">
        <v>89</v>
      </c>
      <c r="AC13" s="37">
        <v>94</v>
      </c>
      <c r="AD13" s="37">
        <v>77</v>
      </c>
      <c r="AE13" s="37">
        <v>56</v>
      </c>
      <c r="AF13" s="37">
        <v>22</v>
      </c>
      <c r="AG13" s="37">
        <v>12</v>
      </c>
      <c r="AH13" s="37">
        <v>0</v>
      </c>
      <c r="AI13" s="37">
        <v>0</v>
      </c>
      <c r="AJ13" s="37">
        <v>0</v>
      </c>
      <c r="AK13" s="374">
        <v>261</v>
      </c>
    </row>
    <row r="14" spans="2:55" ht="20.45" customHeight="1" thickBot="1" x14ac:dyDescent="0.3">
      <c r="B14" s="975"/>
      <c r="D14" s="1054"/>
      <c r="E14" s="985"/>
      <c r="F14" s="1091"/>
      <c r="H14" s="723"/>
      <c r="J14" s="23">
        <v>2020</v>
      </c>
      <c r="L14" s="283">
        <v>63903</v>
      </c>
      <c r="M14" s="1108"/>
      <c r="N14" s="289">
        <f>L14/M12</f>
        <v>4.0878136342434642E-3</v>
      </c>
      <c r="O14" s="1003"/>
      <c r="Q14" s="1074"/>
      <c r="R14" s="529">
        <v>2020</v>
      </c>
      <c r="S14" s="77">
        <v>7</v>
      </c>
      <c r="T14" s="39">
        <v>0</v>
      </c>
      <c r="U14" s="537">
        <f>60+42+192+66+9+120</f>
        <v>489</v>
      </c>
      <c r="V14" s="10"/>
      <c r="W14" s="77">
        <v>317</v>
      </c>
      <c r="X14" s="39">
        <v>122</v>
      </c>
      <c r="Y14" s="39">
        <v>195</v>
      </c>
      <c r="Z14" s="39">
        <v>100</v>
      </c>
      <c r="AA14" s="39">
        <v>0</v>
      </c>
      <c r="AB14" s="39">
        <v>103</v>
      </c>
      <c r="AC14" s="39">
        <v>111</v>
      </c>
      <c r="AD14" s="39">
        <v>94</v>
      </c>
      <c r="AE14" s="39">
        <v>73</v>
      </c>
      <c r="AF14" s="39">
        <v>24</v>
      </c>
      <c r="AG14" s="39">
        <v>15</v>
      </c>
      <c r="AH14" s="39">
        <v>0</v>
      </c>
      <c r="AI14" s="39">
        <v>0</v>
      </c>
      <c r="AJ14" s="39">
        <v>0</v>
      </c>
      <c r="AK14" s="375">
        <v>317</v>
      </c>
    </row>
    <row r="15" spans="2:55" ht="18" customHeight="1" thickBot="1" x14ac:dyDescent="0.3">
      <c r="B15" s="104"/>
      <c r="D15" s="40"/>
      <c r="E15" s="40"/>
      <c r="F15" s="40"/>
      <c r="H15" s="6"/>
      <c r="J15" s="5"/>
      <c r="L15" s="376">
        <v>3578986</v>
      </c>
      <c r="M15" s="278"/>
      <c r="N15" s="611">
        <v>0.22894430257681919</v>
      </c>
      <c r="O15" s="28"/>
      <c r="P15" s="108"/>
      <c r="Q15" s="108"/>
      <c r="R15" s="108"/>
      <c r="S15" s="108"/>
      <c r="T15" s="108"/>
      <c r="U15" s="108"/>
      <c r="V15" s="10"/>
      <c r="W15" s="108"/>
    </row>
    <row r="16" spans="2:55" ht="23.1" customHeight="1" thickBot="1" x14ac:dyDescent="0.3">
      <c r="B16" s="7"/>
      <c r="D16" s="40"/>
      <c r="E16" s="40"/>
      <c r="F16" s="40"/>
      <c r="H16" s="6"/>
      <c r="J16" s="131"/>
      <c r="L16" s="336"/>
      <c r="M16" s="331"/>
      <c r="N16" s="45"/>
      <c r="O16" s="45"/>
      <c r="P16" s="45"/>
      <c r="Q16" s="45"/>
      <c r="R16" s="45"/>
      <c r="S16" s="45"/>
      <c r="V16" s="10"/>
    </row>
    <row r="17" spans="2:57" s="91" customFormat="1" ht="30" customHeight="1" thickBot="1" x14ac:dyDescent="0.3">
      <c r="B17" s="92" t="s">
        <v>2</v>
      </c>
      <c r="C17" s="93"/>
      <c r="D17" s="1029" t="s">
        <v>1</v>
      </c>
      <c r="E17" s="1030"/>
      <c r="F17" s="1031"/>
      <c r="G17" s="93"/>
      <c r="H17" s="94" t="s">
        <v>87</v>
      </c>
      <c r="I17" s="93"/>
      <c r="J17" s="95" t="s">
        <v>3</v>
      </c>
      <c r="K17" s="93"/>
      <c r="L17" s="1032" t="s">
        <v>260</v>
      </c>
      <c r="M17" s="1033"/>
      <c r="N17" s="1033"/>
      <c r="O17" s="1034"/>
      <c r="P17" s="93"/>
      <c r="Q17" s="153" t="s">
        <v>90</v>
      </c>
      <c r="R17" s="1026" t="s">
        <v>91</v>
      </c>
      <c r="S17" s="1032" t="s">
        <v>235</v>
      </c>
      <c r="T17" s="1033"/>
      <c r="U17" s="1034"/>
      <c r="V17" s="10"/>
      <c r="W17" s="1032" t="s">
        <v>261</v>
      </c>
      <c r="X17" s="1033"/>
      <c r="Y17" s="1033"/>
      <c r="Z17" s="1033"/>
      <c r="AA17" s="1033"/>
      <c r="AB17" s="1033"/>
      <c r="AC17" s="1033"/>
      <c r="AD17" s="1033"/>
      <c r="AE17" s="1034"/>
      <c r="AF17" s="1"/>
      <c r="AG17" s="1"/>
      <c r="AH17" s="1"/>
      <c r="AI17" s="152"/>
      <c r="AJ17" s="152"/>
      <c r="AK17" s="152"/>
      <c r="AL17" s="152"/>
      <c r="AM17" s="152"/>
      <c r="AN17" s="152"/>
      <c r="AO17" s="152"/>
      <c r="AP17" s="152"/>
      <c r="AQ17" s="152"/>
      <c r="AR17" s="152"/>
      <c r="AS17" s="152"/>
      <c r="AT17" s="152"/>
      <c r="AU17" s="152"/>
      <c r="AV17" s="152"/>
      <c r="AW17" s="78"/>
      <c r="AX17" s="78"/>
      <c r="AY17" s="78"/>
      <c r="AZ17" s="78"/>
      <c r="BA17" s="78"/>
      <c r="BB17" s="78"/>
      <c r="BC17" s="78"/>
    </row>
    <row r="18" spans="2:57" s="7" customFormat="1" ht="36.950000000000003" customHeight="1" x14ac:dyDescent="0.25">
      <c r="B18" s="986" t="s">
        <v>6</v>
      </c>
      <c r="C18" s="6"/>
      <c r="D18" s="1098" t="s">
        <v>4</v>
      </c>
      <c r="E18" s="992" t="s">
        <v>5</v>
      </c>
      <c r="F18" s="1095" t="s">
        <v>299</v>
      </c>
      <c r="G18" s="6"/>
      <c r="H18" s="998" t="s">
        <v>97</v>
      </c>
      <c r="I18" s="6"/>
      <c r="J18" s="1009" t="s">
        <v>91</v>
      </c>
      <c r="K18" s="6"/>
      <c r="L18" s="1071" t="s">
        <v>99</v>
      </c>
      <c r="M18" s="1022" t="s">
        <v>100</v>
      </c>
      <c r="N18" s="1019" t="s">
        <v>238</v>
      </c>
      <c r="O18" s="1103" t="s">
        <v>239</v>
      </c>
      <c r="P18" s="6"/>
      <c r="Q18" s="1101" t="s">
        <v>103</v>
      </c>
      <c r="R18" s="1027"/>
      <c r="S18" s="1087" t="s">
        <v>264</v>
      </c>
      <c r="T18" s="1065" t="s">
        <v>300</v>
      </c>
      <c r="U18" s="1082" t="s">
        <v>301</v>
      </c>
      <c r="V18" s="10"/>
      <c r="W18" s="1087" t="s">
        <v>322</v>
      </c>
      <c r="X18" s="1077" t="s">
        <v>323</v>
      </c>
      <c r="Y18" s="1077" t="s">
        <v>324</v>
      </c>
      <c r="Z18" s="1077" t="s">
        <v>325</v>
      </c>
      <c r="AA18" s="1115" t="s">
        <v>326</v>
      </c>
      <c r="AB18" s="1075" t="s">
        <v>327</v>
      </c>
      <c r="AC18" s="1077" t="s">
        <v>328</v>
      </c>
      <c r="AD18" s="1077" t="s">
        <v>329</v>
      </c>
      <c r="AE18" s="1079" t="s">
        <v>330</v>
      </c>
      <c r="AF18" s="1"/>
      <c r="AG18" s="1"/>
      <c r="AH18" s="67"/>
      <c r="AI18" s="67"/>
      <c r="AJ18" s="1081"/>
      <c r="AK18" s="1081"/>
      <c r="AL18" s="1081"/>
      <c r="AM18" s="1081"/>
      <c r="AN18" s="1081"/>
      <c r="AO18" s="1081"/>
      <c r="AP18" s="1081"/>
      <c r="AQ18" s="1081"/>
      <c r="AR18" s="1081"/>
      <c r="AS18" s="1081"/>
      <c r="AT18" s="1067"/>
      <c r="AU18" s="1067"/>
      <c r="AV18" s="1"/>
      <c r="AW18" s="1"/>
      <c r="AX18" s="1"/>
      <c r="AY18" s="1"/>
      <c r="AZ18" s="1"/>
      <c r="BA18" s="1"/>
    </row>
    <row r="19" spans="2:57" s="7" customFormat="1" ht="36.950000000000003" customHeight="1" x14ac:dyDescent="0.25">
      <c r="B19" s="987"/>
      <c r="C19" s="6"/>
      <c r="D19" s="1099"/>
      <c r="E19" s="993"/>
      <c r="F19" s="1096"/>
      <c r="G19" s="6"/>
      <c r="H19" s="999"/>
      <c r="I19" s="6"/>
      <c r="J19" s="1010"/>
      <c r="K19" s="6"/>
      <c r="L19" s="1072"/>
      <c r="M19" s="1023"/>
      <c r="N19" s="1020"/>
      <c r="O19" s="1104"/>
      <c r="P19" s="6"/>
      <c r="Q19" s="1102"/>
      <c r="R19" s="1027"/>
      <c r="S19" s="1114"/>
      <c r="T19" s="1117"/>
      <c r="U19" s="1118"/>
      <c r="V19" s="10"/>
      <c r="W19" s="1114"/>
      <c r="X19" s="1078"/>
      <c r="Y19" s="1078"/>
      <c r="Z19" s="1078"/>
      <c r="AA19" s="1116"/>
      <c r="AB19" s="1076"/>
      <c r="AC19" s="1078"/>
      <c r="AD19" s="1078"/>
      <c r="AE19" s="1080"/>
      <c r="AF19" s="1"/>
      <c r="AG19" s="1"/>
      <c r="AH19" s="6"/>
      <c r="AI19" s="6"/>
      <c r="AJ19" s="6"/>
      <c r="AK19" s="6"/>
      <c r="AL19" s="6"/>
      <c r="AM19" s="6"/>
      <c r="AN19" s="6"/>
      <c r="AO19" s="6"/>
      <c r="AP19" s="6"/>
      <c r="AQ19" s="6"/>
      <c r="AR19" s="6"/>
      <c r="AS19" s="6"/>
      <c r="AT19" s="16"/>
      <c r="AU19" s="16"/>
      <c r="AV19" s="1"/>
      <c r="AW19" s="1"/>
      <c r="AX19" s="1"/>
      <c r="AY19" s="1"/>
      <c r="AZ19" s="1"/>
      <c r="BA19" s="1"/>
      <c r="BB19" s="1"/>
      <c r="BC19" s="1"/>
      <c r="BD19" s="1"/>
      <c r="BE19" s="1"/>
    </row>
    <row r="20" spans="2:57" s="7" customFormat="1" ht="45" x14ac:dyDescent="0.25">
      <c r="B20" s="987"/>
      <c r="C20" s="6"/>
      <c r="D20" s="1099"/>
      <c r="E20" s="993"/>
      <c r="F20" s="1096"/>
      <c r="G20" s="6"/>
      <c r="H20" s="999"/>
      <c r="I20" s="6"/>
      <c r="J20" s="1010"/>
      <c r="K20" s="6"/>
      <c r="L20" s="1072"/>
      <c r="M20" s="1023"/>
      <c r="N20" s="1020"/>
      <c r="O20" s="1104"/>
      <c r="P20" s="6"/>
      <c r="Q20" s="136" t="s">
        <v>331</v>
      </c>
      <c r="R20" s="1027"/>
      <c r="S20" s="134" t="s">
        <v>332</v>
      </c>
      <c r="T20" s="369" t="s">
        <v>332</v>
      </c>
      <c r="U20" s="147" t="s">
        <v>332</v>
      </c>
      <c r="V20" s="10"/>
      <c r="W20" s="368" t="s">
        <v>332</v>
      </c>
      <c r="X20" s="369" t="s">
        <v>332</v>
      </c>
      <c r="Y20" s="369" t="s">
        <v>332</v>
      </c>
      <c r="Z20" s="369" t="s">
        <v>332</v>
      </c>
      <c r="AA20" s="369" t="s">
        <v>332</v>
      </c>
      <c r="AB20" s="369" t="s">
        <v>332</v>
      </c>
      <c r="AC20" s="369" t="s">
        <v>332</v>
      </c>
      <c r="AD20" s="369" t="s">
        <v>332</v>
      </c>
      <c r="AE20" s="147" t="s">
        <v>332</v>
      </c>
      <c r="AF20" s="1"/>
      <c r="AG20" s="1"/>
      <c r="AH20" s="151"/>
      <c r="AI20" s="151"/>
      <c r="AJ20" s="151"/>
      <c r="AK20" s="151"/>
      <c r="AL20" s="151"/>
      <c r="AM20" s="151"/>
      <c r="AN20" s="151"/>
      <c r="AO20" s="151"/>
      <c r="AP20" s="151"/>
      <c r="AQ20" s="151"/>
      <c r="AR20" s="151"/>
      <c r="AS20" s="151"/>
      <c r="AT20" s="151"/>
      <c r="AU20" s="151"/>
      <c r="AV20" s="1"/>
      <c r="AW20" s="1"/>
      <c r="AX20" s="1"/>
      <c r="AY20" s="1"/>
      <c r="AZ20" s="1"/>
      <c r="BA20" s="1"/>
      <c r="BB20" s="1"/>
    </row>
    <row r="21" spans="2:57" s="7" customFormat="1" ht="30.75" thickBot="1" x14ac:dyDescent="0.3">
      <c r="B21" s="988"/>
      <c r="C21" s="6"/>
      <c r="D21" s="1100"/>
      <c r="E21" s="994"/>
      <c r="F21" s="1097"/>
      <c r="G21" s="6"/>
      <c r="H21" s="1000"/>
      <c r="I21" s="6"/>
      <c r="J21" s="1011"/>
      <c r="K21" s="6"/>
      <c r="L21" s="1073"/>
      <c r="M21" s="1024"/>
      <c r="N21" s="1021"/>
      <c r="O21" s="1105"/>
      <c r="P21" s="6"/>
      <c r="Q21" s="123" t="s">
        <v>245</v>
      </c>
      <c r="R21" s="1028"/>
      <c r="S21" s="110" t="s">
        <v>126</v>
      </c>
      <c r="T21" s="370" t="s">
        <v>126</v>
      </c>
      <c r="U21" s="111" t="s">
        <v>126</v>
      </c>
      <c r="V21" s="10"/>
      <c r="W21" s="110" t="s">
        <v>125</v>
      </c>
      <c r="X21" s="370" t="s">
        <v>125</v>
      </c>
      <c r="Y21" s="370" t="s">
        <v>125</v>
      </c>
      <c r="Z21" s="370" t="s">
        <v>125</v>
      </c>
      <c r="AA21" s="370" t="s">
        <v>125</v>
      </c>
      <c r="AB21" s="370" t="s">
        <v>125</v>
      </c>
      <c r="AC21" s="370" t="s">
        <v>125</v>
      </c>
      <c r="AD21" s="370" t="s">
        <v>125</v>
      </c>
      <c r="AE21" s="111" t="s">
        <v>125</v>
      </c>
      <c r="AF21" s="1"/>
      <c r="AG21" s="1"/>
      <c r="AH21" s="151"/>
      <c r="AI21" s="151"/>
      <c r="AJ21" s="151"/>
      <c r="AK21" s="151"/>
      <c r="AL21" s="151"/>
      <c r="AM21" s="151"/>
      <c r="AN21" s="151"/>
      <c r="AO21" s="151"/>
      <c r="AP21" s="151"/>
      <c r="AQ21" s="151"/>
      <c r="AR21" s="151"/>
      <c r="AS21" s="151"/>
      <c r="AT21" s="151"/>
      <c r="AU21" s="151"/>
      <c r="AV21" s="1"/>
      <c r="AW21" s="1"/>
      <c r="AX21" s="1"/>
      <c r="AY21" s="1"/>
      <c r="AZ21" s="1"/>
      <c r="BA21" s="1"/>
      <c r="BB21" s="1"/>
    </row>
    <row r="22" spans="2:57" ht="12.6" customHeight="1" x14ac:dyDescent="0.25">
      <c r="F22" s="1"/>
      <c r="M22" s="1"/>
      <c r="O22" s="1"/>
      <c r="V22" s="10"/>
    </row>
    <row r="23" spans="2:57" ht="5.25" customHeight="1" thickBot="1" x14ac:dyDescent="0.3">
      <c r="J23" s="2"/>
      <c r="M23" s="27"/>
      <c r="N23" s="27"/>
      <c r="O23" s="27"/>
      <c r="P23" s="27"/>
      <c r="Q23" s="27"/>
      <c r="R23" s="27"/>
      <c r="S23" s="27"/>
      <c r="T23" s="27"/>
      <c r="V23" s="10"/>
    </row>
    <row r="24" spans="2:57" ht="21.95" customHeight="1" x14ac:dyDescent="0.25">
      <c r="B24" s="973" t="s">
        <v>333</v>
      </c>
      <c r="D24" s="833" t="s">
        <v>318</v>
      </c>
      <c r="E24" s="983" t="s">
        <v>319</v>
      </c>
      <c r="F24" s="1084" t="s">
        <v>414</v>
      </c>
      <c r="H24" s="721" t="s">
        <v>334</v>
      </c>
      <c r="J24" s="35">
        <v>2018</v>
      </c>
      <c r="L24" s="337">
        <v>6642997</v>
      </c>
      <c r="M24" s="1106">
        <v>13300000</v>
      </c>
      <c r="N24" s="288">
        <v>0.49947345864661652</v>
      </c>
      <c r="O24" s="1001">
        <v>1</v>
      </c>
      <c r="Q24" s="1015" t="s">
        <v>335</v>
      </c>
      <c r="R24" s="527">
        <v>2018</v>
      </c>
      <c r="S24" s="75">
        <v>1</v>
      </c>
      <c r="T24" s="538">
        <f>180+0</f>
        <v>180</v>
      </c>
      <c r="U24" s="535">
        <f>250+36</f>
        <v>286</v>
      </c>
      <c r="V24" s="10"/>
      <c r="W24" s="75" t="s">
        <v>278</v>
      </c>
      <c r="X24" s="38" t="s">
        <v>278</v>
      </c>
      <c r="Y24" s="38" t="s">
        <v>278</v>
      </c>
      <c r="Z24" s="38" t="s">
        <v>278</v>
      </c>
      <c r="AA24" s="38" t="s">
        <v>278</v>
      </c>
      <c r="AB24" s="38" t="s">
        <v>278</v>
      </c>
      <c r="AC24" s="38" t="s">
        <v>278</v>
      </c>
      <c r="AD24" s="38" t="s">
        <v>278</v>
      </c>
      <c r="AE24" s="373" t="s">
        <v>278</v>
      </c>
      <c r="AH24" s="5"/>
      <c r="AI24" s="5"/>
      <c r="AJ24" s="5"/>
      <c r="AK24" s="5"/>
      <c r="AL24" s="5"/>
      <c r="AM24" s="5"/>
      <c r="AN24" s="5"/>
      <c r="AO24" s="5"/>
      <c r="AP24" s="5"/>
      <c r="AQ24" s="5"/>
      <c r="AR24" s="5"/>
      <c r="AS24" s="5"/>
      <c r="AT24" s="5"/>
      <c r="AU24" s="5"/>
    </row>
    <row r="25" spans="2:57" ht="21.95" customHeight="1" x14ac:dyDescent="0.25">
      <c r="B25" s="974"/>
      <c r="D25" s="1053"/>
      <c r="E25" s="984"/>
      <c r="F25" s="1085"/>
      <c r="H25" s="722"/>
      <c r="J25" s="12">
        <v>2019</v>
      </c>
      <c r="L25" s="338">
        <v>4538043</v>
      </c>
      <c r="M25" s="1107"/>
      <c r="N25" s="289">
        <v>0.34120624060150379</v>
      </c>
      <c r="O25" s="1002"/>
      <c r="Q25" s="1016"/>
      <c r="R25" s="528">
        <v>2019</v>
      </c>
      <c r="S25" s="76">
        <v>1</v>
      </c>
      <c r="T25" s="476">
        <f t="shared" ref="T25:T26" si="0">180+0</f>
        <v>180</v>
      </c>
      <c r="U25" s="536">
        <f t="shared" ref="U25:U26" si="1">250+36</f>
        <v>286</v>
      </c>
      <c r="V25" s="10"/>
      <c r="W25" s="76">
        <f>660</f>
        <v>660</v>
      </c>
      <c r="X25" s="37">
        <v>8918</v>
      </c>
      <c r="Y25" s="561" t="s">
        <v>336</v>
      </c>
      <c r="Z25" s="37" t="s">
        <v>337</v>
      </c>
      <c r="AA25" s="37" t="s">
        <v>338</v>
      </c>
      <c r="AB25" s="416">
        <v>0.27</v>
      </c>
      <c r="AC25" s="37" t="s">
        <v>339</v>
      </c>
      <c r="AD25" s="37" t="s">
        <v>340</v>
      </c>
      <c r="AE25" s="374" t="s">
        <v>341</v>
      </c>
      <c r="AH25" s="5"/>
      <c r="AI25" s="5"/>
      <c r="AJ25" s="5"/>
      <c r="AK25" s="5"/>
      <c r="AL25" s="5"/>
      <c r="AM25" s="5"/>
      <c r="AN25" s="5"/>
      <c r="AO25" s="5"/>
      <c r="AP25" s="5"/>
      <c r="AQ25" s="5"/>
      <c r="AR25" s="5"/>
      <c r="AS25" s="5"/>
      <c r="AT25" s="5"/>
      <c r="AU25" s="5"/>
    </row>
    <row r="26" spans="2:57" ht="21.95" customHeight="1" thickBot="1" x14ac:dyDescent="0.3">
      <c r="B26" s="975"/>
      <c r="D26" s="1054"/>
      <c r="E26" s="985"/>
      <c r="F26" s="1086"/>
      <c r="H26" s="723"/>
      <c r="J26" s="36">
        <v>2020</v>
      </c>
      <c r="L26" s="245">
        <v>864037</v>
      </c>
      <c r="M26" s="1108"/>
      <c r="N26" s="289">
        <v>6.4965187969924815E-2</v>
      </c>
      <c r="O26" s="1003"/>
      <c r="Q26" s="1074"/>
      <c r="R26" s="529">
        <v>2020</v>
      </c>
      <c r="S26" s="77">
        <v>1</v>
      </c>
      <c r="T26" s="539">
        <f t="shared" si="0"/>
        <v>180</v>
      </c>
      <c r="U26" s="537">
        <f t="shared" si="1"/>
        <v>286</v>
      </c>
      <c r="V26" s="10"/>
      <c r="W26" s="77">
        <f>2323+57</f>
        <v>2380</v>
      </c>
      <c r="X26" s="39">
        <f>75535+191</f>
        <v>75726</v>
      </c>
      <c r="Y26" s="39" t="s">
        <v>342</v>
      </c>
      <c r="Z26" s="39" t="s">
        <v>343</v>
      </c>
      <c r="AA26" s="39" t="s">
        <v>338</v>
      </c>
      <c r="AB26" s="417">
        <v>0.3</v>
      </c>
      <c r="AC26" s="39" t="s">
        <v>344</v>
      </c>
      <c r="AD26" s="39" t="s">
        <v>345</v>
      </c>
      <c r="AE26" s="375" t="s">
        <v>346</v>
      </c>
      <c r="AH26" s="5"/>
      <c r="AI26" s="5"/>
      <c r="AJ26" s="5"/>
      <c r="AK26" s="5"/>
      <c r="AL26" s="5"/>
      <c r="AM26" s="5"/>
      <c r="AN26" s="5"/>
      <c r="AO26" s="5"/>
      <c r="AP26" s="5"/>
      <c r="AQ26" s="5"/>
      <c r="AR26" s="5"/>
      <c r="AS26" s="5"/>
      <c r="AT26" s="5"/>
      <c r="AU26" s="5"/>
    </row>
    <row r="27" spans="2:57" ht="18" customHeight="1" thickBot="1" x14ac:dyDescent="0.3">
      <c r="B27" s="104"/>
      <c r="D27" s="7"/>
      <c r="E27" s="7"/>
      <c r="F27" s="40"/>
      <c r="H27" s="6"/>
      <c r="J27" s="5"/>
      <c r="L27" s="106">
        <v>12045077</v>
      </c>
      <c r="M27" s="278"/>
      <c r="N27" s="612">
        <v>0.90564488721804504</v>
      </c>
      <c r="O27" s="28"/>
      <c r="P27" s="108"/>
      <c r="Q27" s="108"/>
      <c r="R27" s="108"/>
      <c r="S27" s="108"/>
      <c r="T27" s="149"/>
      <c r="U27" s="108"/>
      <c r="V27" s="10"/>
      <c r="AH27" s="150"/>
    </row>
    <row r="28" spans="2:57" ht="22.5" customHeight="1" thickBot="1" x14ac:dyDescent="0.3">
      <c r="B28" s="7"/>
      <c r="D28" s="40"/>
      <c r="E28" s="40"/>
      <c r="F28" s="40"/>
      <c r="H28" s="6"/>
      <c r="J28" s="131"/>
      <c r="L28" s="130"/>
      <c r="M28" s="31"/>
      <c r="N28" s="45"/>
      <c r="O28" s="45"/>
      <c r="P28" s="45"/>
      <c r="Q28" s="45"/>
      <c r="R28" s="45"/>
      <c r="S28" s="45"/>
      <c r="V28" s="10"/>
    </row>
    <row r="29" spans="2:57" s="91" customFormat="1" ht="30" customHeight="1" thickBot="1" x14ac:dyDescent="0.3">
      <c r="B29" s="92" t="s">
        <v>2</v>
      </c>
      <c r="C29" s="93"/>
      <c r="D29" s="1029" t="s">
        <v>1</v>
      </c>
      <c r="E29" s="1030"/>
      <c r="F29" s="1031"/>
      <c r="G29" s="93"/>
      <c r="H29" s="94" t="s">
        <v>87</v>
      </c>
      <c r="I29" s="93"/>
      <c r="J29" s="95" t="s">
        <v>3</v>
      </c>
      <c r="K29" s="93"/>
      <c r="L29" s="1032" t="s">
        <v>260</v>
      </c>
      <c r="M29" s="1033"/>
      <c r="N29" s="1033"/>
      <c r="O29" s="1034"/>
      <c r="P29" s="93"/>
      <c r="Q29" s="119" t="s">
        <v>90</v>
      </c>
      <c r="R29" s="1026" t="s">
        <v>91</v>
      </c>
      <c r="S29" s="1032" t="s">
        <v>235</v>
      </c>
      <c r="T29" s="1033"/>
      <c r="U29" s="1034"/>
      <c r="V29" s="10"/>
      <c r="W29" s="1032" t="s">
        <v>261</v>
      </c>
      <c r="X29" s="1033"/>
      <c r="Y29" s="1033"/>
      <c r="Z29" s="1033"/>
      <c r="AA29" s="1033"/>
      <c r="AB29" s="1033"/>
      <c r="AC29" s="1033"/>
      <c r="AD29" s="1033"/>
      <c r="AE29" s="1033"/>
      <c r="AF29" s="1034"/>
      <c r="AG29" s="1"/>
      <c r="AH29" s="1"/>
      <c r="AI29" s="1"/>
      <c r="AJ29" s="78"/>
      <c r="AK29" s="78"/>
      <c r="AL29" s="78"/>
      <c r="AM29" s="78"/>
      <c r="AN29" s="78"/>
      <c r="AO29" s="78"/>
      <c r="AP29" s="78"/>
      <c r="AQ29" s="78"/>
      <c r="AR29" s="78"/>
      <c r="AS29" s="78"/>
      <c r="AT29" s="78"/>
      <c r="AU29" s="78"/>
      <c r="AV29" s="78"/>
      <c r="AW29" s="78"/>
      <c r="AX29" s="78"/>
      <c r="AY29" s="78"/>
      <c r="AZ29" s="78"/>
      <c r="BA29" s="78"/>
      <c r="BB29" s="78"/>
      <c r="BC29" s="78"/>
    </row>
    <row r="30" spans="2:57" s="7" customFormat="1" ht="59.1" customHeight="1" x14ac:dyDescent="0.25">
      <c r="B30" s="986" t="s">
        <v>6</v>
      </c>
      <c r="C30" s="6"/>
      <c r="D30" s="1098" t="s">
        <v>4</v>
      </c>
      <c r="E30" s="992" t="s">
        <v>5</v>
      </c>
      <c r="F30" s="1095" t="s">
        <v>299</v>
      </c>
      <c r="G30" s="6"/>
      <c r="H30" s="998" t="s">
        <v>97</v>
      </c>
      <c r="I30" s="6"/>
      <c r="J30" s="1009" t="s">
        <v>91</v>
      </c>
      <c r="K30" s="6"/>
      <c r="L30" s="1071" t="s">
        <v>99</v>
      </c>
      <c r="M30" s="1022" t="s">
        <v>100</v>
      </c>
      <c r="N30" s="1019" t="s">
        <v>238</v>
      </c>
      <c r="O30" s="1103" t="s">
        <v>239</v>
      </c>
      <c r="P30" s="6"/>
      <c r="Q30" s="1101" t="s">
        <v>103</v>
      </c>
      <c r="R30" s="1027"/>
      <c r="S30" s="1087" t="s">
        <v>264</v>
      </c>
      <c r="T30" s="1065" t="s">
        <v>300</v>
      </c>
      <c r="U30" s="1082" t="s">
        <v>301</v>
      </c>
      <c r="V30" s="10"/>
      <c r="W30" s="1087" t="s">
        <v>347</v>
      </c>
      <c r="X30" s="1065" t="s">
        <v>303</v>
      </c>
      <c r="Y30" s="1065" t="s">
        <v>304</v>
      </c>
      <c r="Z30" s="1065" t="s">
        <v>348</v>
      </c>
      <c r="AA30" s="1065" t="s">
        <v>349</v>
      </c>
      <c r="AB30" s="1065" t="s">
        <v>350</v>
      </c>
      <c r="AC30" s="1065" t="s">
        <v>351</v>
      </c>
      <c r="AD30" s="1065" t="s">
        <v>352</v>
      </c>
      <c r="AE30" s="1065" t="s">
        <v>353</v>
      </c>
      <c r="AF30" s="1082" t="s">
        <v>354</v>
      </c>
      <c r="AG30" s="1"/>
      <c r="AH30" s="1"/>
      <c r="AI30" s="1"/>
      <c r="AJ30" s="1"/>
      <c r="AK30" s="1"/>
      <c r="AL30" s="1"/>
      <c r="AM30" s="1"/>
      <c r="AN30" s="1"/>
      <c r="AO30" s="1"/>
      <c r="AP30" s="1"/>
      <c r="AQ30" s="1"/>
      <c r="AR30" s="1"/>
      <c r="AS30" s="1"/>
      <c r="AT30" s="1"/>
      <c r="AU30" s="1"/>
      <c r="AV30" s="1"/>
      <c r="AW30" s="1"/>
      <c r="AX30" s="1"/>
      <c r="AY30" s="1"/>
      <c r="AZ30" s="1"/>
      <c r="BA30" s="1"/>
      <c r="BB30" s="1"/>
    </row>
    <row r="31" spans="2:57" s="7" customFormat="1" ht="21" x14ac:dyDescent="0.25">
      <c r="B31" s="987"/>
      <c r="C31" s="6"/>
      <c r="D31" s="1099"/>
      <c r="E31" s="993"/>
      <c r="F31" s="1096"/>
      <c r="G31" s="6"/>
      <c r="H31" s="999"/>
      <c r="I31" s="6"/>
      <c r="J31" s="1010"/>
      <c r="K31" s="6"/>
      <c r="L31" s="1072"/>
      <c r="M31" s="1023"/>
      <c r="N31" s="1020"/>
      <c r="O31" s="1104"/>
      <c r="P31" s="6"/>
      <c r="Q31" s="1102"/>
      <c r="R31" s="1027"/>
      <c r="S31" s="1088"/>
      <c r="T31" s="1066"/>
      <c r="U31" s="1083"/>
      <c r="V31" s="10"/>
      <c r="W31" s="1088"/>
      <c r="X31" s="1066"/>
      <c r="Y31" s="1066"/>
      <c r="Z31" s="1066"/>
      <c r="AA31" s="1066"/>
      <c r="AB31" s="1066"/>
      <c r="AC31" s="1066"/>
      <c r="AD31" s="1066"/>
      <c r="AE31" s="1066"/>
      <c r="AF31" s="1083"/>
      <c r="AG31" s="1"/>
      <c r="AH31" s="1"/>
      <c r="AI31" s="1"/>
      <c r="AJ31" s="1"/>
      <c r="AK31" s="1"/>
      <c r="AL31" s="1"/>
      <c r="AM31" s="1"/>
      <c r="AN31" s="1"/>
      <c r="AO31" s="1"/>
      <c r="AP31" s="1"/>
      <c r="AQ31" s="1"/>
      <c r="AR31" s="1"/>
      <c r="AS31" s="1"/>
      <c r="AT31" s="1"/>
      <c r="AU31" s="1"/>
      <c r="AV31" s="1"/>
      <c r="AW31" s="1"/>
      <c r="AX31" s="1"/>
      <c r="AY31" s="1"/>
      <c r="AZ31" s="1"/>
      <c r="BA31" s="1"/>
      <c r="BB31" s="1"/>
    </row>
    <row r="32" spans="2:57" s="7" customFormat="1" ht="45" x14ac:dyDescent="0.25">
      <c r="B32" s="987"/>
      <c r="C32" s="6"/>
      <c r="D32" s="1099"/>
      <c r="E32" s="993"/>
      <c r="F32" s="1096"/>
      <c r="G32" s="6"/>
      <c r="H32" s="999"/>
      <c r="I32" s="6"/>
      <c r="J32" s="1010"/>
      <c r="K32" s="6"/>
      <c r="L32" s="1072"/>
      <c r="M32" s="1023"/>
      <c r="N32" s="1020"/>
      <c r="O32" s="1104"/>
      <c r="P32" s="6"/>
      <c r="Q32" s="136" t="s">
        <v>331</v>
      </c>
      <c r="R32" s="1027"/>
      <c r="S32" s="368" t="s">
        <v>332</v>
      </c>
      <c r="T32" s="369" t="s">
        <v>332</v>
      </c>
      <c r="U32" s="147" t="s">
        <v>332</v>
      </c>
      <c r="V32" s="10"/>
      <c r="W32" s="368" t="s">
        <v>332</v>
      </c>
      <c r="X32" s="369" t="s">
        <v>332</v>
      </c>
      <c r="Y32" s="369" t="s">
        <v>332</v>
      </c>
      <c r="Z32" s="369" t="s">
        <v>332</v>
      </c>
      <c r="AA32" s="369" t="s">
        <v>332</v>
      </c>
      <c r="AB32" s="369" t="s">
        <v>332</v>
      </c>
      <c r="AC32" s="369" t="s">
        <v>332</v>
      </c>
      <c r="AD32" s="369" t="s">
        <v>332</v>
      </c>
      <c r="AE32" s="369" t="s">
        <v>332</v>
      </c>
      <c r="AF32" s="147" t="s">
        <v>332</v>
      </c>
      <c r="AG32" s="1"/>
      <c r="AH32" s="1"/>
      <c r="AI32" s="1"/>
      <c r="AJ32" s="1"/>
      <c r="AK32" s="1"/>
      <c r="AL32" s="1"/>
      <c r="AM32" s="1"/>
      <c r="AN32" s="1"/>
      <c r="AO32" s="1"/>
      <c r="AP32" s="1"/>
      <c r="AQ32" s="1"/>
      <c r="AR32" s="1"/>
      <c r="AS32" s="1"/>
      <c r="AT32" s="1"/>
      <c r="AU32" s="1"/>
      <c r="AV32" s="1"/>
      <c r="AW32" s="1"/>
      <c r="AX32" s="1"/>
      <c r="AY32" s="1"/>
      <c r="AZ32" s="1"/>
      <c r="BA32" s="1"/>
      <c r="BB32" s="1"/>
    </row>
    <row r="33" spans="2:54" s="7" customFormat="1" ht="30.75" thickBot="1" x14ac:dyDescent="0.3">
      <c r="B33" s="988"/>
      <c r="C33" s="6"/>
      <c r="D33" s="1100"/>
      <c r="E33" s="994"/>
      <c r="F33" s="1097"/>
      <c r="G33" s="6"/>
      <c r="H33" s="1000"/>
      <c r="I33" s="6"/>
      <c r="J33" s="1011"/>
      <c r="K33" s="6"/>
      <c r="L33" s="1073"/>
      <c r="M33" s="1024"/>
      <c r="N33" s="1021"/>
      <c r="O33" s="1105"/>
      <c r="P33" s="6"/>
      <c r="Q33" s="123" t="s">
        <v>245</v>
      </c>
      <c r="R33" s="1028"/>
      <c r="S33" s="110" t="s">
        <v>126</v>
      </c>
      <c r="T33" s="370" t="s">
        <v>126</v>
      </c>
      <c r="U33" s="111" t="s">
        <v>126</v>
      </c>
      <c r="V33" s="10"/>
      <c r="W33" s="110" t="s">
        <v>125</v>
      </c>
      <c r="X33" s="370" t="s">
        <v>125</v>
      </c>
      <c r="Y33" s="370" t="s">
        <v>125</v>
      </c>
      <c r="Z33" s="370" t="s">
        <v>125</v>
      </c>
      <c r="AA33" s="370" t="s">
        <v>125</v>
      </c>
      <c r="AB33" s="370" t="s">
        <v>125</v>
      </c>
      <c r="AC33" s="370" t="s">
        <v>125</v>
      </c>
      <c r="AD33" s="370" t="s">
        <v>125</v>
      </c>
      <c r="AE33" s="370" t="s">
        <v>125</v>
      </c>
      <c r="AF33" s="111" t="s">
        <v>125</v>
      </c>
      <c r="AG33" s="1"/>
      <c r="AH33" s="1"/>
      <c r="AI33" s="1"/>
      <c r="AJ33" s="1"/>
      <c r="AK33" s="1"/>
      <c r="AL33" s="1"/>
      <c r="AM33" s="1"/>
      <c r="AN33" s="1"/>
      <c r="AO33" s="1"/>
      <c r="AP33" s="1"/>
      <c r="AQ33" s="1"/>
      <c r="AR33" s="1"/>
      <c r="AS33" s="1"/>
      <c r="AT33" s="1"/>
      <c r="AU33" s="1"/>
      <c r="AV33" s="1"/>
      <c r="AW33" s="1"/>
      <c r="AX33" s="1"/>
      <c r="AY33" s="1"/>
      <c r="AZ33" s="1"/>
      <c r="BA33" s="1"/>
      <c r="BB33" s="1"/>
    </row>
    <row r="34" spans="2:54" ht="12" customHeight="1" x14ac:dyDescent="0.25">
      <c r="G34" s="2"/>
      <c r="H34" s="2"/>
      <c r="I34" s="2"/>
      <c r="J34" s="2"/>
      <c r="K34" s="2"/>
      <c r="L34" s="2"/>
      <c r="M34" s="2"/>
      <c r="N34" s="2"/>
      <c r="P34" s="2"/>
      <c r="Q34" s="2"/>
      <c r="S34" s="2"/>
      <c r="T34" s="2"/>
      <c r="V34" s="10"/>
    </row>
    <row r="35" spans="2:54" ht="6" customHeight="1" thickBot="1" x14ac:dyDescent="0.3">
      <c r="D35" s="41"/>
      <c r="E35" s="41"/>
      <c r="H35" s="2"/>
      <c r="I35" s="2"/>
      <c r="J35" s="2"/>
      <c r="K35" s="2"/>
      <c r="L35" s="103"/>
      <c r="M35" s="103"/>
      <c r="N35" s="2"/>
      <c r="O35" s="1"/>
      <c r="R35" s="27"/>
      <c r="U35" s="65"/>
      <c r="V35" s="10"/>
    </row>
    <row r="36" spans="2:54" ht="20.45" customHeight="1" x14ac:dyDescent="0.25">
      <c r="B36" s="1092" t="s">
        <v>355</v>
      </c>
      <c r="D36" s="833" t="s">
        <v>318</v>
      </c>
      <c r="E36" s="983" t="s">
        <v>319</v>
      </c>
      <c r="F36" s="1084" t="s">
        <v>414</v>
      </c>
      <c r="H36" s="721" t="s">
        <v>356</v>
      </c>
      <c r="J36" s="35">
        <v>2018</v>
      </c>
      <c r="L36" s="280">
        <v>9247479</v>
      </c>
      <c r="M36" s="976">
        <v>26548459</v>
      </c>
      <c r="N36" s="288">
        <v>0.34832451103847495</v>
      </c>
      <c r="O36" s="1001">
        <v>1</v>
      </c>
      <c r="Q36" s="1015" t="s">
        <v>357</v>
      </c>
      <c r="R36" s="527">
        <v>2018</v>
      </c>
      <c r="S36" s="540">
        <v>1</v>
      </c>
      <c r="T36" s="547">
        <v>100</v>
      </c>
      <c r="U36" s="542">
        <v>100</v>
      </c>
      <c r="V36" s="10"/>
      <c r="W36" s="75" t="s">
        <v>358</v>
      </c>
      <c r="X36" s="38">
        <v>30</v>
      </c>
      <c r="Y36" s="38">
        <v>49</v>
      </c>
      <c r="Z36" s="38">
        <v>5</v>
      </c>
      <c r="AA36" s="38">
        <v>8</v>
      </c>
      <c r="AB36" s="38">
        <v>4</v>
      </c>
      <c r="AC36" s="38">
        <v>8</v>
      </c>
      <c r="AD36" s="38">
        <v>12</v>
      </c>
      <c r="AE36" s="38">
        <v>43</v>
      </c>
      <c r="AF36" s="373">
        <v>9</v>
      </c>
    </row>
    <row r="37" spans="2:54" ht="20.45" customHeight="1" x14ac:dyDescent="0.25">
      <c r="B37" s="1093"/>
      <c r="D37" s="1053"/>
      <c r="E37" s="984"/>
      <c r="F37" s="1085"/>
      <c r="H37" s="722"/>
      <c r="J37" s="12">
        <v>2019</v>
      </c>
      <c r="L37" s="281">
        <v>6933982.9299999997</v>
      </c>
      <c r="M37" s="977"/>
      <c r="N37" s="289">
        <v>0.26118212473273872</v>
      </c>
      <c r="O37" s="1002"/>
      <c r="Q37" s="1016"/>
      <c r="R37" s="528">
        <v>2019</v>
      </c>
      <c r="S37" s="543">
        <v>1</v>
      </c>
      <c r="T37" s="548">
        <v>100</v>
      </c>
      <c r="U37" s="544">
        <v>100</v>
      </c>
      <c r="V37" s="10"/>
      <c r="W37" s="76" t="s">
        <v>359</v>
      </c>
      <c r="X37" s="37">
        <v>31</v>
      </c>
      <c r="Y37" s="37">
        <v>54</v>
      </c>
      <c r="Z37" s="37">
        <v>6</v>
      </c>
      <c r="AA37" s="37">
        <v>11</v>
      </c>
      <c r="AB37" s="37">
        <v>7</v>
      </c>
      <c r="AC37" s="37">
        <v>9</v>
      </c>
      <c r="AD37" s="37">
        <v>11</v>
      </c>
      <c r="AE37" s="37">
        <v>42</v>
      </c>
      <c r="AF37" s="374">
        <v>11</v>
      </c>
    </row>
    <row r="38" spans="2:54" ht="20.45" customHeight="1" thickBot="1" x14ac:dyDescent="0.3">
      <c r="B38" s="1094"/>
      <c r="D38" s="1054"/>
      <c r="E38" s="985"/>
      <c r="F38" s="1086"/>
      <c r="H38" s="723"/>
      <c r="J38" s="36">
        <v>2020</v>
      </c>
      <c r="L38" s="378">
        <v>3238886</v>
      </c>
      <c r="M38" s="978"/>
      <c r="N38" s="294">
        <v>0.12199902073412246</v>
      </c>
      <c r="O38" s="1003"/>
      <c r="Q38" s="1016"/>
      <c r="R38" s="529">
        <v>2020</v>
      </c>
      <c r="S38" s="545">
        <v>1</v>
      </c>
      <c r="T38" s="549">
        <v>100</v>
      </c>
      <c r="U38" s="546">
        <v>100</v>
      </c>
      <c r="V38" s="10"/>
      <c r="W38" s="77" t="s">
        <v>360</v>
      </c>
      <c r="X38" s="39">
        <v>30</v>
      </c>
      <c r="Y38" s="39">
        <v>54</v>
      </c>
      <c r="Z38" s="39">
        <v>5</v>
      </c>
      <c r="AA38" s="39">
        <v>9</v>
      </c>
      <c r="AB38" s="39">
        <v>14</v>
      </c>
      <c r="AC38" s="39">
        <v>11</v>
      </c>
      <c r="AD38" s="39">
        <v>9</v>
      </c>
      <c r="AE38" s="39">
        <v>35</v>
      </c>
      <c r="AF38" s="375">
        <v>11</v>
      </c>
    </row>
    <row r="39" spans="2:54" ht="21.75" thickBot="1" x14ac:dyDescent="0.3">
      <c r="B39" s="7"/>
      <c r="D39" s="324"/>
      <c r="E39" s="324"/>
      <c r="F39" s="40"/>
      <c r="H39" s="40"/>
      <c r="J39" s="5"/>
      <c r="L39" s="106">
        <v>19420347.93</v>
      </c>
      <c r="M39" s="278"/>
      <c r="N39" s="612">
        <v>0.73150565650533617</v>
      </c>
      <c r="O39" s="28"/>
      <c r="Q39" s="1017"/>
      <c r="R39" s="107"/>
      <c r="S39" s="2"/>
      <c r="T39" s="2"/>
      <c r="U39" s="148"/>
      <c r="V39" s="10"/>
      <c r="AF39" s="2"/>
    </row>
    <row r="40" spans="2:54" ht="5.25" customHeight="1" thickBot="1" x14ac:dyDescent="0.3">
      <c r="J40" s="2"/>
      <c r="M40" s="27"/>
      <c r="N40" s="295"/>
      <c r="O40" s="5"/>
      <c r="P40" s="5"/>
      <c r="Q40" s="1017"/>
      <c r="R40" s="107"/>
      <c r="S40" s="2"/>
      <c r="T40" s="2"/>
      <c r="U40" s="2"/>
      <c r="V40" s="10"/>
    </row>
    <row r="41" spans="2:54" ht="17.45" customHeight="1" x14ac:dyDescent="0.25">
      <c r="B41" s="1068" t="s">
        <v>387</v>
      </c>
      <c r="D41" s="833" t="s">
        <v>361</v>
      </c>
      <c r="E41" s="983" t="s">
        <v>319</v>
      </c>
      <c r="F41" s="1084" t="s">
        <v>414</v>
      </c>
      <c r="H41" s="721" t="s">
        <v>291</v>
      </c>
      <c r="J41" s="35">
        <v>2018</v>
      </c>
      <c r="L41" s="280">
        <v>0</v>
      </c>
      <c r="M41" s="976">
        <v>62435545.170000002</v>
      </c>
      <c r="N41" s="288">
        <v>0</v>
      </c>
      <c r="O41" s="1001">
        <v>1</v>
      </c>
      <c r="Q41" s="1016"/>
      <c r="R41" s="527">
        <v>2018</v>
      </c>
      <c r="S41" s="540">
        <v>1</v>
      </c>
      <c r="T41" s="547">
        <v>86</v>
      </c>
      <c r="U41" s="542">
        <v>200</v>
      </c>
      <c r="V41" s="10"/>
    </row>
    <row r="42" spans="2:54" ht="17.45" customHeight="1" x14ac:dyDescent="0.25">
      <c r="B42" s="1069"/>
      <c r="D42" s="1053"/>
      <c r="E42" s="984"/>
      <c r="F42" s="1085"/>
      <c r="H42" s="722"/>
      <c r="J42" s="12">
        <v>2019</v>
      </c>
      <c r="L42" s="281">
        <v>3934371.13</v>
      </c>
      <c r="M42" s="977"/>
      <c r="N42" s="289">
        <v>6.3014923939359591E-2</v>
      </c>
      <c r="O42" s="1002"/>
      <c r="Q42" s="1016"/>
      <c r="R42" s="528">
        <v>2019</v>
      </c>
      <c r="S42" s="543">
        <v>1</v>
      </c>
      <c r="T42" s="548">
        <v>86</v>
      </c>
      <c r="U42" s="544">
        <v>200</v>
      </c>
      <c r="V42" s="10"/>
    </row>
    <row r="43" spans="2:54" ht="17.45" customHeight="1" thickBot="1" x14ac:dyDescent="0.3">
      <c r="B43" s="1070"/>
      <c r="D43" s="1054"/>
      <c r="E43" s="985"/>
      <c r="F43" s="1086"/>
      <c r="H43" s="723"/>
      <c r="J43" s="36">
        <v>2020</v>
      </c>
      <c r="L43" s="378">
        <v>8984276</v>
      </c>
      <c r="M43" s="978"/>
      <c r="N43" s="294">
        <v>0.14389681351444183</v>
      </c>
      <c r="O43" s="1003"/>
      <c r="Q43" s="1016"/>
      <c r="R43" s="529">
        <v>2020</v>
      </c>
      <c r="S43" s="545">
        <v>1</v>
      </c>
      <c r="T43" s="549">
        <v>86</v>
      </c>
      <c r="U43" s="546">
        <v>200</v>
      </c>
      <c r="V43" s="10"/>
    </row>
    <row r="44" spans="2:54" ht="21.75" thickBot="1" x14ac:dyDescent="0.3">
      <c r="B44" s="104"/>
      <c r="D44" s="324"/>
      <c r="E44" s="324"/>
      <c r="F44" s="40"/>
      <c r="H44" s="40"/>
      <c r="J44" s="5"/>
      <c r="L44" s="106">
        <v>12918647.129999999</v>
      </c>
      <c r="M44" s="278"/>
      <c r="N44" s="612">
        <v>0.20691173745380143</v>
      </c>
      <c r="O44" s="28"/>
      <c r="Q44" s="1017"/>
      <c r="R44" s="107"/>
      <c r="S44" s="2"/>
      <c r="T44" s="2"/>
      <c r="U44" s="148"/>
      <c r="V44" s="10"/>
    </row>
    <row r="45" spans="2:54" ht="6" customHeight="1" thickBot="1" x14ac:dyDescent="0.3">
      <c r="D45" s="41"/>
      <c r="E45" s="41"/>
      <c r="H45" s="2"/>
      <c r="I45" s="2"/>
      <c r="J45" s="2"/>
      <c r="K45" s="2"/>
      <c r="L45" s="103"/>
      <c r="M45" s="103"/>
      <c r="N45" s="292"/>
      <c r="P45" s="2"/>
      <c r="Q45" s="1017"/>
      <c r="R45" s="107"/>
      <c r="S45" s="2"/>
      <c r="T45" s="2"/>
      <c r="U45" s="148"/>
      <c r="V45" s="10"/>
    </row>
    <row r="46" spans="2:54" ht="17.45" customHeight="1" x14ac:dyDescent="0.25">
      <c r="B46" s="973" t="s">
        <v>59</v>
      </c>
      <c r="D46" s="833" t="s">
        <v>361</v>
      </c>
      <c r="E46" s="983" t="s">
        <v>319</v>
      </c>
      <c r="F46" s="1084" t="s">
        <v>414</v>
      </c>
      <c r="H46" s="721" t="s">
        <v>291</v>
      </c>
      <c r="J46" s="35">
        <v>2018</v>
      </c>
      <c r="L46" s="280">
        <v>696750.96</v>
      </c>
      <c r="M46" s="1106">
        <v>64000000</v>
      </c>
      <c r="N46" s="288">
        <v>1.0886733749999999E-2</v>
      </c>
      <c r="O46" s="1001">
        <v>1</v>
      </c>
      <c r="Q46" s="1016"/>
      <c r="R46" s="527">
        <v>2018</v>
      </c>
      <c r="S46" s="540">
        <v>1</v>
      </c>
      <c r="T46" s="547">
        <v>0</v>
      </c>
      <c r="U46" s="542">
        <v>201</v>
      </c>
      <c r="V46" s="10"/>
    </row>
    <row r="47" spans="2:54" ht="17.45" customHeight="1" x14ac:dyDescent="0.25">
      <c r="B47" s="974"/>
      <c r="D47" s="1053"/>
      <c r="E47" s="984"/>
      <c r="F47" s="1085"/>
      <c r="H47" s="722"/>
      <c r="J47" s="12">
        <v>2019</v>
      </c>
      <c r="L47" s="281">
        <v>1324841</v>
      </c>
      <c r="M47" s="1107"/>
      <c r="N47" s="289">
        <v>2.0700640624999999E-2</v>
      </c>
      <c r="O47" s="1002"/>
      <c r="Q47" s="1016"/>
      <c r="R47" s="528">
        <v>2019</v>
      </c>
      <c r="S47" s="543">
        <v>1</v>
      </c>
      <c r="T47" s="548">
        <v>0</v>
      </c>
      <c r="U47" s="544">
        <v>201</v>
      </c>
      <c r="V47" s="10"/>
    </row>
    <row r="48" spans="2:54" ht="17.45" customHeight="1" thickBot="1" x14ac:dyDescent="0.3">
      <c r="B48" s="975"/>
      <c r="D48" s="1054"/>
      <c r="E48" s="985"/>
      <c r="F48" s="1086"/>
      <c r="H48" s="723"/>
      <c r="J48" s="36">
        <v>2020</v>
      </c>
      <c r="L48" s="378">
        <v>4143928</v>
      </c>
      <c r="M48" s="1108"/>
      <c r="N48" s="294">
        <v>6.4748874999999997E-2</v>
      </c>
      <c r="O48" s="1003"/>
      <c r="Q48" s="1074"/>
      <c r="R48" s="529">
        <v>2020</v>
      </c>
      <c r="S48" s="545">
        <v>1</v>
      </c>
      <c r="T48" s="549">
        <v>0</v>
      </c>
      <c r="U48" s="546">
        <v>201</v>
      </c>
      <c r="V48" s="10"/>
    </row>
    <row r="49" spans="2:54" ht="21.75" thickBot="1" x14ac:dyDescent="0.3">
      <c r="B49" s="104"/>
      <c r="D49" s="16"/>
      <c r="E49" s="16"/>
      <c r="F49" s="40"/>
      <c r="H49" s="40"/>
      <c r="J49" s="5"/>
      <c r="L49" s="106">
        <v>6165519.96</v>
      </c>
      <c r="M49" s="278"/>
      <c r="N49" s="612">
        <v>9.6336249374999988E-2</v>
      </c>
      <c r="O49" s="28"/>
      <c r="Q49" s="534"/>
      <c r="R49" s="534"/>
      <c r="S49" s="2"/>
      <c r="T49" s="2"/>
      <c r="U49" s="2"/>
      <c r="V49" s="10"/>
    </row>
    <row r="50" spans="2:54" ht="21.75" thickBot="1" x14ac:dyDescent="0.3">
      <c r="N50" s="28"/>
      <c r="O50" s="28"/>
      <c r="P50" s="28"/>
      <c r="Q50" s="28"/>
      <c r="R50" s="28"/>
      <c r="S50" s="28"/>
      <c r="T50" s="28"/>
      <c r="V50" s="10"/>
    </row>
    <row r="51" spans="2:54" s="91" customFormat="1" ht="30" customHeight="1" thickBot="1" x14ac:dyDescent="0.3">
      <c r="B51" s="92" t="s">
        <v>2</v>
      </c>
      <c r="C51" s="93"/>
      <c r="D51" s="1029" t="s">
        <v>1</v>
      </c>
      <c r="E51" s="1030"/>
      <c r="F51" s="1031"/>
      <c r="G51" s="93"/>
      <c r="H51" s="94" t="s">
        <v>87</v>
      </c>
      <c r="I51" s="93"/>
      <c r="J51" s="95" t="s">
        <v>3</v>
      </c>
      <c r="K51" s="93"/>
      <c r="L51" s="1032" t="s">
        <v>260</v>
      </c>
      <c r="M51" s="1033"/>
      <c r="N51" s="1033"/>
      <c r="O51" s="1034"/>
      <c r="P51" s="93"/>
      <c r="Q51" s="133" t="s">
        <v>90</v>
      </c>
      <c r="R51" s="1026" t="s">
        <v>91</v>
      </c>
      <c r="S51" s="1032" t="s">
        <v>235</v>
      </c>
      <c r="T51" s="1033"/>
      <c r="U51" s="1034"/>
      <c r="V51" s="10"/>
      <c r="W51" s="66"/>
      <c r="X51" s="66"/>
      <c r="Y51" s="66"/>
      <c r="Z51" s="66"/>
      <c r="AA51" s="66"/>
      <c r="AB51" s="66"/>
      <c r="AC51" s="66"/>
      <c r="AD51" s="10"/>
      <c r="AE51" s="10"/>
      <c r="AF51" s="97"/>
      <c r="AG51" s="78"/>
      <c r="AH51" s="78"/>
      <c r="AI51" s="78"/>
      <c r="AJ51" s="78"/>
      <c r="AK51" s="78"/>
      <c r="AL51" s="78"/>
      <c r="AM51" s="78"/>
      <c r="AN51" s="78"/>
      <c r="AO51" s="78"/>
      <c r="AP51" s="78"/>
      <c r="AQ51" s="78"/>
      <c r="AR51" s="78"/>
      <c r="AS51" s="78"/>
      <c r="AT51" s="78"/>
      <c r="AU51" s="78"/>
      <c r="AV51" s="78"/>
      <c r="AW51" s="78"/>
      <c r="AX51" s="78"/>
      <c r="AY51" s="78"/>
      <c r="AZ51" s="78"/>
      <c r="BA51" s="78"/>
    </row>
    <row r="52" spans="2:54" s="7" customFormat="1" ht="33.75" x14ac:dyDescent="0.25">
      <c r="B52" s="986" t="s">
        <v>6</v>
      </c>
      <c r="C52" s="6"/>
      <c r="D52" s="1098" t="s">
        <v>4</v>
      </c>
      <c r="E52" s="992" t="s">
        <v>5</v>
      </c>
      <c r="F52" s="995" t="s">
        <v>237</v>
      </c>
      <c r="G52" s="6"/>
      <c r="H52" s="998" t="s">
        <v>97</v>
      </c>
      <c r="I52" s="6"/>
      <c r="J52" s="1009" t="s">
        <v>91</v>
      </c>
      <c r="K52" s="6"/>
      <c r="L52" s="1071" t="s">
        <v>99</v>
      </c>
      <c r="M52" s="1022" t="s">
        <v>100</v>
      </c>
      <c r="N52" s="1019" t="s">
        <v>238</v>
      </c>
      <c r="O52" s="1103" t="s">
        <v>239</v>
      </c>
      <c r="P52" s="6"/>
      <c r="Q52" s="1004" t="s">
        <v>103</v>
      </c>
      <c r="R52" s="1027"/>
      <c r="S52" s="1087" t="s">
        <v>264</v>
      </c>
      <c r="T52" s="1065" t="s">
        <v>300</v>
      </c>
      <c r="U52" s="1082" t="s">
        <v>301</v>
      </c>
      <c r="V52" s="10"/>
      <c r="W52" s="66"/>
      <c r="X52" s="66"/>
      <c r="Y52" s="66"/>
      <c r="Z52" s="66"/>
      <c r="AA52" s="66"/>
      <c r="AB52" s="66"/>
      <c r="AC52" s="66"/>
      <c r="AD52" s="10"/>
      <c r="AE52" s="10"/>
      <c r="AF52" s="9"/>
      <c r="AG52" s="1"/>
      <c r="AH52" s="1"/>
      <c r="AI52" s="1"/>
      <c r="AJ52" s="1"/>
      <c r="AK52" s="1"/>
      <c r="AL52" s="1"/>
      <c r="AM52" s="1"/>
      <c r="AN52" s="1"/>
      <c r="AO52" s="1"/>
      <c r="AP52" s="1"/>
      <c r="AQ52" s="1"/>
      <c r="AR52" s="1"/>
      <c r="AS52" s="1"/>
      <c r="AT52" s="1"/>
      <c r="AU52" s="1"/>
      <c r="AV52" s="1"/>
      <c r="AW52" s="1"/>
      <c r="AX52" s="1"/>
      <c r="AY52" s="1"/>
      <c r="AZ52" s="1"/>
      <c r="BA52" s="1"/>
      <c r="BB52" s="1"/>
    </row>
    <row r="53" spans="2:54" s="7" customFormat="1" ht="33.75" x14ac:dyDescent="0.25">
      <c r="B53" s="987"/>
      <c r="C53" s="6"/>
      <c r="D53" s="1099"/>
      <c r="E53" s="993"/>
      <c r="F53" s="996"/>
      <c r="G53" s="6"/>
      <c r="H53" s="999"/>
      <c r="I53" s="6"/>
      <c r="J53" s="1010"/>
      <c r="K53" s="6"/>
      <c r="L53" s="1072"/>
      <c r="M53" s="1023"/>
      <c r="N53" s="1020"/>
      <c r="O53" s="1104"/>
      <c r="P53" s="6"/>
      <c r="Q53" s="1120"/>
      <c r="R53" s="1027"/>
      <c r="S53" s="1114"/>
      <c r="T53" s="1117"/>
      <c r="U53" s="1083"/>
      <c r="V53" s="10"/>
      <c r="W53" s="66"/>
      <c r="X53" s="66"/>
      <c r="Y53" s="66"/>
      <c r="Z53" s="66"/>
      <c r="AA53" s="66"/>
      <c r="AB53" s="66"/>
      <c r="AC53" s="66"/>
      <c r="AD53" s="10"/>
      <c r="AE53" s="10"/>
      <c r="AF53" s="9"/>
      <c r="AG53" s="1"/>
      <c r="AH53" s="1"/>
      <c r="AI53" s="1"/>
      <c r="AJ53" s="1"/>
      <c r="AK53" s="1"/>
      <c r="AL53" s="1"/>
      <c r="AM53" s="1"/>
      <c r="AN53" s="1"/>
      <c r="AO53" s="1"/>
      <c r="AP53" s="1"/>
      <c r="AQ53" s="1"/>
      <c r="AR53" s="1"/>
      <c r="AS53" s="1"/>
      <c r="AT53" s="1"/>
      <c r="AU53" s="1"/>
      <c r="AV53" s="1"/>
      <c r="AW53" s="1"/>
      <c r="AX53" s="1"/>
      <c r="AY53" s="1"/>
      <c r="AZ53" s="1"/>
      <c r="BA53" s="1"/>
      <c r="BB53" s="1"/>
    </row>
    <row r="54" spans="2:54" s="7" customFormat="1" ht="45" x14ac:dyDescent="0.25">
      <c r="B54" s="987"/>
      <c r="C54" s="6"/>
      <c r="D54" s="1099"/>
      <c r="E54" s="993"/>
      <c r="F54" s="996"/>
      <c r="G54" s="6"/>
      <c r="H54" s="999"/>
      <c r="I54" s="6"/>
      <c r="J54" s="1010"/>
      <c r="K54" s="6"/>
      <c r="L54" s="1072"/>
      <c r="M54" s="1023"/>
      <c r="N54" s="1020"/>
      <c r="O54" s="1104"/>
      <c r="P54" s="6"/>
      <c r="Q54" s="122" t="s">
        <v>331</v>
      </c>
      <c r="R54" s="1027"/>
      <c r="S54" s="368" t="s">
        <v>244</v>
      </c>
      <c r="T54" s="132" t="s">
        <v>244</v>
      </c>
      <c r="U54" s="372" t="s">
        <v>244</v>
      </c>
      <c r="V54" s="10"/>
      <c r="W54" s="66"/>
      <c r="X54" s="66"/>
      <c r="Y54" s="66"/>
      <c r="Z54" s="66"/>
      <c r="AA54" s="66"/>
      <c r="AB54" s="66"/>
      <c r="AC54" s="66"/>
      <c r="AD54" s="10"/>
      <c r="AE54" s="10"/>
      <c r="AF54" s="9"/>
      <c r="AG54" s="1"/>
      <c r="AH54" s="1"/>
      <c r="AI54" s="1"/>
      <c r="AJ54" s="1"/>
      <c r="AK54" s="1"/>
      <c r="AL54" s="1"/>
      <c r="AM54" s="1"/>
      <c r="AN54" s="1"/>
      <c r="AO54" s="1"/>
      <c r="AP54" s="1"/>
      <c r="AQ54" s="1"/>
      <c r="AR54" s="1"/>
      <c r="AS54" s="1"/>
      <c r="AT54" s="1"/>
      <c r="AU54" s="1"/>
      <c r="AV54" s="1"/>
      <c r="AW54" s="1"/>
      <c r="AX54" s="1"/>
      <c r="AY54" s="1"/>
      <c r="AZ54" s="1"/>
      <c r="BA54" s="1"/>
      <c r="BB54" s="1"/>
    </row>
    <row r="55" spans="2:54" s="7" customFormat="1" ht="34.5" thickBot="1" x14ac:dyDescent="0.3">
      <c r="B55" s="988"/>
      <c r="C55" s="6"/>
      <c r="D55" s="1100"/>
      <c r="E55" s="994"/>
      <c r="F55" s="997"/>
      <c r="G55" s="6"/>
      <c r="H55" s="1000"/>
      <c r="I55" s="6"/>
      <c r="J55" s="1011"/>
      <c r="K55" s="6"/>
      <c r="L55" s="1073"/>
      <c r="M55" s="1024"/>
      <c r="N55" s="1021"/>
      <c r="O55" s="1105"/>
      <c r="P55" s="6"/>
      <c r="Q55" s="123" t="s">
        <v>245</v>
      </c>
      <c r="R55" s="1028"/>
      <c r="S55" s="110" t="s">
        <v>126</v>
      </c>
      <c r="T55" s="370" t="s">
        <v>126</v>
      </c>
      <c r="U55" s="111" t="s">
        <v>126</v>
      </c>
      <c r="V55" s="10"/>
      <c r="W55" s="66"/>
      <c r="X55" s="66"/>
      <c r="Y55" s="66"/>
      <c r="Z55" s="66"/>
      <c r="AA55" s="66"/>
      <c r="AB55" s="66"/>
      <c r="AC55" s="66"/>
      <c r="AD55" s="10"/>
      <c r="AE55" s="10"/>
      <c r="AF55" s="9"/>
      <c r="AG55" s="1"/>
      <c r="AH55" s="1"/>
      <c r="AI55" s="1"/>
      <c r="AJ55" s="1"/>
      <c r="AK55" s="1"/>
      <c r="AL55" s="1"/>
      <c r="AM55" s="1"/>
      <c r="AN55" s="1"/>
      <c r="AO55" s="1"/>
      <c r="AP55" s="1"/>
      <c r="AQ55" s="1"/>
      <c r="AR55" s="1"/>
      <c r="AS55" s="1"/>
      <c r="AT55" s="1"/>
      <c r="AU55" s="1"/>
      <c r="AV55" s="1"/>
      <c r="AW55" s="1"/>
      <c r="AX55" s="1"/>
      <c r="AY55" s="1"/>
      <c r="AZ55" s="1"/>
      <c r="BA55" s="1"/>
      <c r="BB55" s="1"/>
    </row>
    <row r="56" spans="2:54" ht="11.85" customHeight="1" thickBot="1" x14ac:dyDescent="0.3">
      <c r="M56" s="1"/>
      <c r="Q56" s="5"/>
      <c r="R56" s="5"/>
      <c r="V56" s="10"/>
      <c r="W56" s="66"/>
      <c r="X56" s="66"/>
      <c r="Y56" s="66"/>
      <c r="Z56" s="66"/>
      <c r="AA56" s="66"/>
      <c r="AB56" s="66"/>
      <c r="AC56" s="66"/>
      <c r="AD56" s="10"/>
      <c r="AE56" s="10"/>
      <c r="AF56" s="9"/>
    </row>
    <row r="57" spans="2:54" s="66" customFormat="1" ht="17.45" customHeight="1" x14ac:dyDescent="0.25">
      <c r="B57" s="973" t="s">
        <v>362</v>
      </c>
      <c r="D57" s="1109" t="s">
        <v>318</v>
      </c>
      <c r="E57" s="983" t="s">
        <v>319</v>
      </c>
      <c r="F57" s="1084" t="s">
        <v>414</v>
      </c>
      <c r="H57" s="756" t="s">
        <v>363</v>
      </c>
      <c r="J57" s="21">
        <v>2018</v>
      </c>
      <c r="L57" s="280">
        <v>1139664.06</v>
      </c>
      <c r="M57" s="976">
        <v>5889613.8499999996</v>
      </c>
      <c r="N57" s="288">
        <v>0.19350403762039511</v>
      </c>
      <c r="O57" s="1001">
        <v>1</v>
      </c>
      <c r="Q57" s="1015" t="s">
        <v>250</v>
      </c>
      <c r="R57" s="527">
        <v>2018</v>
      </c>
      <c r="S57" s="540">
        <v>1</v>
      </c>
      <c r="T57" s="541">
        <v>0</v>
      </c>
      <c r="U57" s="542">
        <v>32</v>
      </c>
      <c r="V57" s="10"/>
      <c r="AD57" s="10"/>
      <c r="AE57" s="10"/>
    </row>
    <row r="58" spans="2:54" s="66" customFormat="1" ht="17.45" customHeight="1" x14ac:dyDescent="0.25">
      <c r="B58" s="974"/>
      <c r="D58" s="1110"/>
      <c r="E58" s="984"/>
      <c r="F58" s="1085"/>
      <c r="H58" s="757"/>
      <c r="J58" s="22">
        <v>2019</v>
      </c>
      <c r="L58" s="281">
        <v>1432874.79</v>
      </c>
      <c r="M58" s="977"/>
      <c r="N58" s="289">
        <v>0.24328841015612596</v>
      </c>
      <c r="O58" s="1002"/>
      <c r="Q58" s="1016"/>
      <c r="R58" s="528">
        <v>2019</v>
      </c>
      <c r="S58" s="543">
        <v>1</v>
      </c>
      <c r="T58" s="418">
        <v>0</v>
      </c>
      <c r="U58" s="544">
        <v>32</v>
      </c>
      <c r="V58" s="10"/>
      <c r="AD58" s="10"/>
      <c r="AE58" s="10"/>
    </row>
    <row r="59" spans="2:54" s="66" customFormat="1" ht="17.45" customHeight="1" thickBot="1" x14ac:dyDescent="0.3">
      <c r="B59" s="975"/>
      <c r="D59" s="1111"/>
      <c r="E59" s="985"/>
      <c r="F59" s="1086"/>
      <c r="H59" s="758"/>
      <c r="J59" s="23">
        <v>2020</v>
      </c>
      <c r="L59" s="378">
        <v>1088950</v>
      </c>
      <c r="M59" s="978"/>
      <c r="N59" s="294">
        <v>0.18489327615256135</v>
      </c>
      <c r="O59" s="1003"/>
      <c r="Q59" s="1016"/>
      <c r="R59" s="529">
        <v>2020</v>
      </c>
      <c r="S59" s="545">
        <v>1</v>
      </c>
      <c r="T59" s="419">
        <v>0</v>
      </c>
      <c r="U59" s="546">
        <v>32</v>
      </c>
      <c r="V59" s="10"/>
      <c r="AD59" s="10"/>
      <c r="AE59" s="10"/>
    </row>
    <row r="60" spans="2:54" s="66" customFormat="1" ht="14.85" customHeight="1" thickBot="1" x14ac:dyDescent="0.3">
      <c r="B60" s="104"/>
      <c r="D60" s="7"/>
      <c r="E60" s="7"/>
      <c r="F60" s="40"/>
      <c r="H60" s="40"/>
      <c r="J60" s="105"/>
      <c r="L60" s="379">
        <v>3661488.85</v>
      </c>
      <c r="M60" s="278"/>
      <c r="N60" s="612">
        <v>0.62168572392908239</v>
      </c>
      <c r="O60" s="27"/>
      <c r="Q60" s="1017"/>
      <c r="AD60" s="10"/>
      <c r="AE60" s="10"/>
    </row>
    <row r="61" spans="2:54" s="66" customFormat="1" ht="6" customHeight="1" thickBot="1" x14ac:dyDescent="0.3">
      <c r="D61" s="235"/>
      <c r="E61" s="236"/>
      <c r="F61" s="5"/>
      <c r="H61" s="5"/>
      <c r="J61" s="5"/>
      <c r="K61" s="5"/>
      <c r="L61" s="279"/>
      <c r="M61" s="279"/>
      <c r="N61" s="295"/>
      <c r="O61" s="5"/>
      <c r="P61" s="5"/>
      <c r="Q61" s="1017"/>
      <c r="AD61" s="10"/>
      <c r="AE61" s="10"/>
    </row>
    <row r="62" spans="2:54" s="66" customFormat="1" ht="17.45" customHeight="1" x14ac:dyDescent="0.25">
      <c r="B62" s="973" t="s">
        <v>364</v>
      </c>
      <c r="D62" s="1109" t="s">
        <v>318</v>
      </c>
      <c r="E62" s="983" t="s">
        <v>319</v>
      </c>
      <c r="F62" s="1084" t="s">
        <v>414</v>
      </c>
      <c r="H62" s="756" t="s">
        <v>365</v>
      </c>
      <c r="J62" s="21">
        <v>2018</v>
      </c>
      <c r="L62" s="280">
        <v>334304.32</v>
      </c>
      <c r="M62" s="976">
        <v>11659999.9</v>
      </c>
      <c r="N62" s="288">
        <v>2.8671039697007201E-2</v>
      </c>
      <c r="O62" s="1001">
        <v>1</v>
      </c>
      <c r="Q62" s="1016"/>
      <c r="R62" s="527">
        <v>2018</v>
      </c>
      <c r="S62" s="540">
        <v>1</v>
      </c>
      <c r="T62" s="541">
        <v>0</v>
      </c>
      <c r="U62" s="542">
        <v>33</v>
      </c>
      <c r="V62" s="10"/>
      <c r="AD62" s="10"/>
      <c r="AE62" s="10"/>
    </row>
    <row r="63" spans="2:54" s="66" customFormat="1" ht="17.45" customHeight="1" x14ac:dyDescent="0.25">
      <c r="B63" s="974"/>
      <c r="D63" s="1110"/>
      <c r="E63" s="984"/>
      <c r="F63" s="1085"/>
      <c r="H63" s="757"/>
      <c r="J63" s="22">
        <v>2019</v>
      </c>
      <c r="L63" s="281">
        <v>1113207.58</v>
      </c>
      <c r="M63" s="977"/>
      <c r="N63" s="289">
        <v>9.5472349017773156E-2</v>
      </c>
      <c r="O63" s="1002"/>
      <c r="Q63" s="1016"/>
      <c r="R63" s="528">
        <v>2019</v>
      </c>
      <c r="S63" s="543">
        <v>1</v>
      </c>
      <c r="T63" s="418">
        <v>0</v>
      </c>
      <c r="U63" s="544">
        <v>33</v>
      </c>
      <c r="V63" s="10"/>
      <c r="AD63" s="10"/>
      <c r="AE63" s="10"/>
    </row>
    <row r="64" spans="2:54" s="66" customFormat="1" ht="17.45" customHeight="1" thickBot="1" x14ac:dyDescent="0.3">
      <c r="B64" s="975"/>
      <c r="D64" s="1111"/>
      <c r="E64" s="985"/>
      <c r="F64" s="1086"/>
      <c r="H64" s="758"/>
      <c r="J64" s="23">
        <v>2020</v>
      </c>
      <c r="L64" s="378">
        <v>2149424</v>
      </c>
      <c r="M64" s="978"/>
      <c r="N64" s="294">
        <v>0.18434168254152386</v>
      </c>
      <c r="O64" s="1003"/>
      <c r="Q64" s="1074"/>
      <c r="R64" s="529">
        <v>2020</v>
      </c>
      <c r="S64" s="545">
        <v>1</v>
      </c>
      <c r="T64" s="419">
        <v>0</v>
      </c>
      <c r="U64" s="546">
        <v>33</v>
      </c>
      <c r="V64" s="10"/>
      <c r="AD64" s="10"/>
      <c r="AE64" s="10"/>
    </row>
    <row r="65" spans="2:31" s="66" customFormat="1" ht="15" customHeight="1" thickBot="1" x14ac:dyDescent="0.3">
      <c r="B65" s="104"/>
      <c r="D65" s="40"/>
      <c r="E65" s="40"/>
      <c r="F65" s="40"/>
      <c r="H65" s="6"/>
      <c r="J65" s="131"/>
      <c r="L65" s="379">
        <v>3596935.9000000004</v>
      </c>
      <c r="M65" s="40"/>
      <c r="N65" s="612">
        <v>0.3084850712563042</v>
      </c>
      <c r="O65" s="27"/>
      <c r="P65" s="45"/>
      <c r="Q65" s="45"/>
      <c r="R65" s="45"/>
      <c r="S65" s="45"/>
      <c r="V65" s="10"/>
      <c r="AD65" s="10"/>
      <c r="AE65" s="10"/>
    </row>
    <row r="66" spans="2:31" ht="21" x14ac:dyDescent="0.25">
      <c r="N66" s="28"/>
      <c r="O66" s="28"/>
      <c r="P66" s="28"/>
      <c r="Q66" s="28"/>
      <c r="R66" s="28"/>
      <c r="S66" s="28"/>
      <c r="T66" s="28"/>
      <c r="V66" s="10"/>
    </row>
    <row r="67" spans="2:31" x14ac:dyDescent="0.25">
      <c r="D67" s="1"/>
      <c r="F67" s="1"/>
      <c r="M67" s="1"/>
      <c r="O67" s="1"/>
    </row>
    <row r="68" spans="2:31" x14ac:dyDescent="0.25">
      <c r="N68" s="28"/>
      <c r="O68" s="28"/>
      <c r="P68" s="28"/>
      <c r="Q68" s="28"/>
      <c r="R68" s="28"/>
      <c r="S68" s="28"/>
      <c r="T68" s="28"/>
    </row>
    <row r="69" spans="2:31" x14ac:dyDescent="0.25">
      <c r="N69" s="28"/>
      <c r="O69" s="28"/>
      <c r="P69" s="28"/>
      <c r="Q69" s="28"/>
      <c r="R69" s="28"/>
      <c r="S69" s="28"/>
      <c r="T69" s="28"/>
    </row>
    <row r="70" spans="2:31" x14ac:dyDescent="0.25"/>
    <row r="71" spans="2:31" x14ac:dyDescent="0.25"/>
    <row r="72" spans="2:31" x14ac:dyDescent="0.25"/>
    <row r="73" spans="2:31" x14ac:dyDescent="0.25"/>
    <row r="74" spans="2:31" x14ac:dyDescent="0.25"/>
    <row r="75" spans="2:31" x14ac:dyDescent="0.25"/>
    <row r="76" spans="2:31" x14ac:dyDescent="0.25"/>
    <row r="77" spans="2:31" x14ac:dyDescent="0.25"/>
    <row r="78" spans="2:31" x14ac:dyDescent="0.25"/>
    <row r="79" spans="2:31" x14ac:dyDescent="0.25"/>
    <row r="80" spans="2:31" x14ac:dyDescent="0.25"/>
    <row r="81" x14ac:dyDescent="0.25"/>
    <row r="82" x14ac:dyDescent="0.25"/>
  </sheetData>
  <mergeCells count="165">
    <mergeCell ref="S5:AK5"/>
    <mergeCell ref="S51:U51"/>
    <mergeCell ref="S6:U6"/>
    <mergeCell ref="S17:U17"/>
    <mergeCell ref="S29:U29"/>
    <mergeCell ref="Q52:Q53"/>
    <mergeCell ref="S52:S53"/>
    <mergeCell ref="U52:U53"/>
    <mergeCell ref="T52:T53"/>
    <mergeCell ref="S7:S8"/>
    <mergeCell ref="Q7:Q8"/>
    <mergeCell ref="R6:R10"/>
    <mergeCell ref="R17:R21"/>
    <mergeCell ref="R29:R33"/>
    <mergeCell ref="R51:R55"/>
    <mergeCell ref="Q24:Q26"/>
    <mergeCell ref="T30:T31"/>
    <mergeCell ref="U30:U31"/>
    <mergeCell ref="W29:AF29"/>
    <mergeCell ref="W18:W19"/>
    <mergeCell ref="AK7:AK8"/>
    <mergeCell ref="AJ7:AJ8"/>
    <mergeCell ref="AF7:AF8"/>
    <mergeCell ref="T7:T8"/>
    <mergeCell ref="L6:O6"/>
    <mergeCell ref="S18:S19"/>
    <mergeCell ref="AE7:AE8"/>
    <mergeCell ref="AD7:AD8"/>
    <mergeCell ref="AC7:AC8"/>
    <mergeCell ref="AB7:AB8"/>
    <mergeCell ref="AA7:AA8"/>
    <mergeCell ref="Z7:Z8"/>
    <mergeCell ref="X18:X19"/>
    <mergeCell ref="Y18:Y19"/>
    <mergeCell ref="Z18:Z19"/>
    <mergeCell ref="AA18:AA19"/>
    <mergeCell ref="W17:AE17"/>
    <mergeCell ref="W6:AK6"/>
    <mergeCell ref="O12:O14"/>
    <mergeCell ref="M7:M10"/>
    <mergeCell ref="N7:N10"/>
    <mergeCell ref="O7:O10"/>
    <mergeCell ref="M12:M14"/>
    <mergeCell ref="O18:O21"/>
    <mergeCell ref="M18:M21"/>
    <mergeCell ref="N18:N21"/>
    <mergeCell ref="T18:T19"/>
    <mergeCell ref="U18:U19"/>
    <mergeCell ref="U7:U8"/>
    <mergeCell ref="AI7:AI8"/>
    <mergeCell ref="AH7:AH8"/>
    <mergeCell ref="AG7:AG8"/>
    <mergeCell ref="W7:W8"/>
    <mergeCell ref="Y7:Y8"/>
    <mergeCell ref="X7:X8"/>
    <mergeCell ref="Q57:Q64"/>
    <mergeCell ref="B52:B55"/>
    <mergeCell ref="F52:F55"/>
    <mergeCell ref="E52:E55"/>
    <mergeCell ref="M57:M59"/>
    <mergeCell ref="M62:M64"/>
    <mergeCell ref="O52:O55"/>
    <mergeCell ref="N52:N55"/>
    <mergeCell ref="M52:M55"/>
    <mergeCell ref="L52:L55"/>
    <mergeCell ref="O57:O59"/>
    <mergeCell ref="O62:O64"/>
    <mergeCell ref="H57:H59"/>
    <mergeCell ref="H62:H64"/>
    <mergeCell ref="D52:D55"/>
    <mergeCell ref="J52:J55"/>
    <mergeCell ref="H52:H55"/>
    <mergeCell ref="B57:B59"/>
    <mergeCell ref="D57:D59"/>
    <mergeCell ref="E57:E59"/>
    <mergeCell ref="F57:F59"/>
    <mergeCell ref="B62:B64"/>
    <mergeCell ref="D62:D64"/>
    <mergeCell ref="E62:E64"/>
    <mergeCell ref="L51:O51"/>
    <mergeCell ref="D51:F51"/>
    <mergeCell ref="D41:D43"/>
    <mergeCell ref="E41:E43"/>
    <mergeCell ref="F36:F38"/>
    <mergeCell ref="H36:H38"/>
    <mergeCell ref="J30:J33"/>
    <mergeCell ref="L29:O29"/>
    <mergeCell ref="O24:O26"/>
    <mergeCell ref="M24:M26"/>
    <mergeCell ref="H24:H26"/>
    <mergeCell ref="M36:M38"/>
    <mergeCell ref="D30:D33"/>
    <mergeCell ref="O46:O48"/>
    <mergeCell ref="M41:M43"/>
    <mergeCell ref="Q30:Q31"/>
    <mergeCell ref="M30:M33"/>
    <mergeCell ref="N30:N33"/>
    <mergeCell ref="O30:O33"/>
    <mergeCell ref="M46:M48"/>
    <mergeCell ref="H18:H21"/>
    <mergeCell ref="L17:O17"/>
    <mergeCell ref="B7:B10"/>
    <mergeCell ref="D7:D10"/>
    <mergeCell ref="E7:E10"/>
    <mergeCell ref="Q18:Q19"/>
    <mergeCell ref="F7:F10"/>
    <mergeCell ref="H7:H10"/>
    <mergeCell ref="J7:J10"/>
    <mergeCell ref="L7:L10"/>
    <mergeCell ref="H12:H14"/>
    <mergeCell ref="Q12:Q14"/>
    <mergeCell ref="B18:B21"/>
    <mergeCell ref="F18:F21"/>
    <mergeCell ref="J18:J21"/>
    <mergeCell ref="D17:F17"/>
    <mergeCell ref="D18:D21"/>
    <mergeCell ref="E18:E21"/>
    <mergeCell ref="W30:W31"/>
    <mergeCell ref="F62:F64"/>
    <mergeCell ref="B12:B14"/>
    <mergeCell ref="D12:D14"/>
    <mergeCell ref="E12:E14"/>
    <mergeCell ref="F12:F14"/>
    <mergeCell ref="D6:F6"/>
    <mergeCell ref="F41:F43"/>
    <mergeCell ref="H41:H43"/>
    <mergeCell ref="B46:B48"/>
    <mergeCell ref="D29:F29"/>
    <mergeCell ref="H30:H33"/>
    <mergeCell ref="B36:B38"/>
    <mergeCell ref="D36:D38"/>
    <mergeCell ref="E36:E38"/>
    <mergeCell ref="E30:E33"/>
    <mergeCell ref="D46:D48"/>
    <mergeCell ref="E46:E48"/>
    <mergeCell ref="B24:B26"/>
    <mergeCell ref="D24:D26"/>
    <mergeCell ref="E24:E26"/>
    <mergeCell ref="F24:F26"/>
    <mergeCell ref="F30:F33"/>
    <mergeCell ref="B30:B33"/>
    <mergeCell ref="Z30:Z31"/>
    <mergeCell ref="Y30:Y31"/>
    <mergeCell ref="X30:X31"/>
    <mergeCell ref="AT18:AU18"/>
    <mergeCell ref="B41:B43"/>
    <mergeCell ref="L30:L33"/>
    <mergeCell ref="Q36:Q48"/>
    <mergeCell ref="O41:O43"/>
    <mergeCell ref="O36:O38"/>
    <mergeCell ref="AB30:AB31"/>
    <mergeCell ref="AA30:AA31"/>
    <mergeCell ref="AB18:AB19"/>
    <mergeCell ref="AC18:AC19"/>
    <mergeCell ref="AD18:AD19"/>
    <mergeCell ref="AE18:AE19"/>
    <mergeCell ref="AJ18:AS18"/>
    <mergeCell ref="AF30:AF31"/>
    <mergeCell ref="AE30:AE31"/>
    <mergeCell ref="AD30:AD31"/>
    <mergeCell ref="AC30:AC31"/>
    <mergeCell ref="F46:F48"/>
    <mergeCell ref="H46:H48"/>
    <mergeCell ref="L18:L21"/>
    <mergeCell ref="S30:S31"/>
  </mergeCells>
  <pageMargins left="0.70866141732283472" right="0.70866141732283472" top="0.74803149606299213" bottom="0.74803149606299213" header="0.31496062992125984" footer="0.31496062992125984"/>
  <pageSetup paperSize="8" scale="40" orientation="landscape" r:id="rId1"/>
  <colBreaks count="1" manualBreakCount="1">
    <brk id="38" max="68"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59999389629810485"/>
  </sheetPr>
  <dimension ref="A1:AG104"/>
  <sheetViews>
    <sheetView topLeftCell="B64" zoomScale="60" zoomScaleNormal="60" zoomScaleSheetLayoutView="70" workbookViewId="0">
      <selection activeCell="C3" sqref="C3"/>
    </sheetView>
  </sheetViews>
  <sheetFormatPr defaultColWidth="0" defaultRowHeight="15" zeroHeight="1" x14ac:dyDescent="0.25"/>
  <cols>
    <col min="1" max="1" width="19.140625" style="1" hidden="1" customWidth="1"/>
    <col min="2" max="2" width="3.28515625" style="1" customWidth="1"/>
    <col min="3" max="3" width="51.85546875" style="1" customWidth="1"/>
    <col min="4" max="4" width="0.85546875" style="1" customWidth="1"/>
    <col min="5" max="5" width="10.140625" style="1" customWidth="1"/>
    <col min="6" max="6" width="13.7109375" style="1" customWidth="1"/>
    <col min="7" max="7" width="10.140625" style="1" customWidth="1"/>
    <col min="8" max="8" width="0.85546875" style="1" customWidth="1"/>
    <col min="9" max="9" width="11.7109375" style="1" customWidth="1"/>
    <col min="10" max="10" width="0.85546875" style="1" customWidth="1"/>
    <col min="11" max="11" width="8.42578125" style="1" customWidth="1"/>
    <col min="12" max="12" width="0.85546875" style="1" customWidth="1"/>
    <col min="13" max="13" width="13.28515625" style="1" customWidth="1"/>
    <col min="14" max="14" width="13.5703125" style="1" customWidth="1"/>
    <col min="15" max="15" width="8.7109375" style="1" customWidth="1"/>
    <col min="16" max="16" width="8.85546875" style="1" customWidth="1"/>
    <col min="17" max="17" width="4.5703125" style="1" customWidth="1"/>
    <col min="18" max="18" width="18.42578125" style="1" customWidth="1"/>
    <col min="19" max="19" width="7.7109375" style="1" customWidth="1"/>
    <col min="20" max="20" width="19.42578125" style="1" customWidth="1"/>
    <col min="21" max="21" width="16" style="1" customWidth="1"/>
    <col min="22" max="22" width="16.85546875" style="1" customWidth="1"/>
    <col min="23" max="23" width="30.5703125" style="1" customWidth="1"/>
    <col min="24" max="24" width="26" style="1" customWidth="1"/>
    <col min="25" max="25" width="38.42578125" style="1" customWidth="1"/>
    <col min="26" max="26" width="3.28515625" style="1" customWidth="1"/>
    <col min="27" max="33" width="8.5703125" style="1" customWidth="1"/>
    <col min="34" max="16384" width="8.5703125" style="1" hidden="1"/>
  </cols>
  <sheetData>
    <row r="1" spans="1:28" x14ac:dyDescent="0.25">
      <c r="U1" s="234"/>
      <c r="V1" s="234"/>
      <c r="W1" s="234"/>
      <c r="X1" s="234"/>
      <c r="Z1" s="234"/>
    </row>
    <row r="2" spans="1:28" ht="40.5" customHeight="1" x14ac:dyDescent="0.25">
      <c r="A2" s="17"/>
      <c r="C2" s="206" t="s">
        <v>60</v>
      </c>
      <c r="D2" s="17"/>
      <c r="E2" s="17"/>
      <c r="F2" s="17"/>
      <c r="G2" s="17"/>
      <c r="H2" s="17"/>
      <c r="I2" s="17"/>
      <c r="J2" s="17"/>
      <c r="K2" s="17"/>
      <c r="L2" s="17"/>
      <c r="M2" s="17"/>
      <c r="N2" s="17"/>
      <c r="O2" s="9"/>
      <c r="P2" s="17"/>
      <c r="Q2" s="9"/>
      <c r="R2" s="9"/>
      <c r="S2" s="9"/>
      <c r="T2" s="217" t="s">
        <v>81</v>
      </c>
      <c r="U2" s="9"/>
      <c r="V2" s="9"/>
      <c r="Z2" s="9"/>
    </row>
    <row r="3" spans="1:28" ht="17.100000000000001" customHeight="1" thickBot="1" x14ac:dyDescent="0.3">
      <c r="A3" s="17"/>
      <c r="C3" s="17"/>
      <c r="D3" s="17"/>
      <c r="E3" s="17"/>
      <c r="F3" s="17"/>
      <c r="G3" s="17"/>
      <c r="H3" s="17"/>
      <c r="I3" s="17"/>
      <c r="J3" s="17"/>
      <c r="K3" s="17"/>
      <c r="L3" s="17"/>
      <c r="M3" s="17"/>
      <c r="N3" s="17"/>
      <c r="O3" s="9"/>
      <c r="P3" s="17"/>
      <c r="Q3" s="9"/>
      <c r="R3" s="9"/>
      <c r="S3" s="9"/>
      <c r="T3" s="211" t="s">
        <v>83</v>
      </c>
      <c r="U3" s="211" t="s">
        <v>84</v>
      </c>
      <c r="V3" s="9"/>
      <c r="Z3" s="9"/>
    </row>
    <row r="4" spans="1:28" ht="80.25" customHeight="1" thickBot="1" x14ac:dyDescent="0.3">
      <c r="A4" s="44"/>
      <c r="C4" s="10"/>
      <c r="D4" s="10"/>
      <c r="E4" s="10"/>
      <c r="F4" s="10"/>
      <c r="G4" s="10"/>
      <c r="H4" s="10"/>
      <c r="I4" s="10"/>
      <c r="J4" s="10"/>
      <c r="K4" s="10"/>
      <c r="L4" s="10"/>
      <c r="M4" s="10"/>
      <c r="N4" s="10"/>
      <c r="O4" s="10"/>
      <c r="P4" s="10"/>
      <c r="Q4" s="10"/>
      <c r="R4" s="10"/>
      <c r="S4" s="10"/>
      <c r="T4" s="10"/>
      <c r="U4" s="10"/>
      <c r="V4" s="10"/>
      <c r="Z4" s="9"/>
    </row>
    <row r="5" spans="1:28" ht="15.6" customHeight="1" thickBot="1" x14ac:dyDescent="0.3">
      <c r="R5" s="1064" t="s">
        <v>86</v>
      </c>
      <c r="S5" s="1064"/>
      <c r="T5" s="1064"/>
      <c r="U5" s="1064"/>
      <c r="V5" s="1064"/>
      <c r="W5" s="1064"/>
      <c r="X5" s="1064"/>
      <c r="Y5" s="1064"/>
      <c r="Z5" s="9"/>
    </row>
    <row r="6" spans="1:28" s="91" customFormat="1" ht="33.6" customHeight="1" thickBot="1" x14ac:dyDescent="0.3">
      <c r="C6" s="92" t="s">
        <v>2</v>
      </c>
      <c r="D6" s="93"/>
      <c r="E6" s="1029" t="s">
        <v>1</v>
      </c>
      <c r="F6" s="1030"/>
      <c r="G6" s="1031"/>
      <c r="H6" s="93"/>
      <c r="I6" s="94" t="s">
        <v>87</v>
      </c>
      <c r="J6" s="93"/>
      <c r="K6" s="95" t="s">
        <v>3</v>
      </c>
      <c r="L6" s="93"/>
      <c r="M6" s="1032" t="s">
        <v>260</v>
      </c>
      <c r="N6" s="1033"/>
      <c r="O6" s="1033"/>
      <c r="P6" s="1034"/>
      <c r="Q6" s="93"/>
      <c r="R6" s="153" t="s">
        <v>90</v>
      </c>
      <c r="S6" s="1026" t="s">
        <v>91</v>
      </c>
      <c r="T6" s="117" t="s">
        <v>235</v>
      </c>
      <c r="U6" s="1032" t="s">
        <v>261</v>
      </c>
      <c r="V6" s="1033"/>
      <c r="W6" s="1033"/>
      <c r="X6" s="1033"/>
      <c r="Y6" s="1034"/>
      <c r="Z6" s="9"/>
    </row>
    <row r="7" spans="1:28" s="7" customFormat="1" ht="123.95" customHeight="1" thickBot="1" x14ac:dyDescent="0.3">
      <c r="A7" s="195" t="s">
        <v>236</v>
      </c>
      <c r="C7" s="986" t="s">
        <v>6</v>
      </c>
      <c r="D7" s="6"/>
      <c r="E7" s="1098" t="s">
        <v>4</v>
      </c>
      <c r="F7" s="992" t="s">
        <v>5</v>
      </c>
      <c r="G7" s="995" t="s">
        <v>237</v>
      </c>
      <c r="H7" s="6"/>
      <c r="I7" s="998" t="s">
        <v>97</v>
      </c>
      <c r="J7" s="6"/>
      <c r="K7" s="1009" t="s">
        <v>91</v>
      </c>
      <c r="L7" s="6"/>
      <c r="M7" s="1071" t="s">
        <v>99</v>
      </c>
      <c r="N7" s="1022" t="s">
        <v>100</v>
      </c>
      <c r="O7" s="1019" t="s">
        <v>238</v>
      </c>
      <c r="P7" s="1103" t="s">
        <v>239</v>
      </c>
      <c r="Q7" s="6"/>
      <c r="R7" s="1101" t="s">
        <v>103</v>
      </c>
      <c r="S7" s="1027"/>
      <c r="T7" s="1039" t="s">
        <v>366</v>
      </c>
      <c r="U7" s="1037" t="s">
        <v>367</v>
      </c>
      <c r="V7" s="1134" t="s">
        <v>368</v>
      </c>
      <c r="W7" s="1130" t="s">
        <v>369</v>
      </c>
      <c r="X7" s="1130"/>
      <c r="Y7" s="232" t="s">
        <v>370</v>
      </c>
      <c r="Z7" s="9"/>
    </row>
    <row r="8" spans="1:28" s="7" customFormat="1" ht="57.6" customHeight="1" x14ac:dyDescent="0.25">
      <c r="A8" s="116"/>
      <c r="C8" s="987"/>
      <c r="D8" s="6"/>
      <c r="E8" s="1099"/>
      <c r="F8" s="993"/>
      <c r="G8" s="996"/>
      <c r="H8" s="6"/>
      <c r="I8" s="999"/>
      <c r="J8" s="6"/>
      <c r="K8" s="1010"/>
      <c r="L8" s="6"/>
      <c r="M8" s="1072"/>
      <c r="N8" s="1023"/>
      <c r="O8" s="1020"/>
      <c r="P8" s="1104"/>
      <c r="Q8" s="6"/>
      <c r="R8" s="1102"/>
      <c r="S8" s="1027"/>
      <c r="T8" s="1040"/>
      <c r="U8" s="1038"/>
      <c r="V8" s="1038"/>
      <c r="W8" s="233" t="s">
        <v>371</v>
      </c>
      <c r="X8" s="233" t="s">
        <v>372</v>
      </c>
      <c r="Y8" s="140" t="s">
        <v>373</v>
      </c>
      <c r="Z8" s="9"/>
    </row>
    <row r="9" spans="1:28" s="7" customFormat="1" ht="33.75" x14ac:dyDescent="0.25">
      <c r="A9" s="116"/>
      <c r="C9" s="987"/>
      <c r="D9" s="6"/>
      <c r="E9" s="1099"/>
      <c r="F9" s="993"/>
      <c r="G9" s="996"/>
      <c r="H9" s="6"/>
      <c r="I9" s="999"/>
      <c r="J9" s="6"/>
      <c r="K9" s="1010"/>
      <c r="L9" s="6"/>
      <c r="M9" s="1072"/>
      <c r="N9" s="1023"/>
      <c r="O9" s="1020"/>
      <c r="P9" s="1104"/>
      <c r="Q9" s="6"/>
      <c r="R9" s="136" t="s">
        <v>271</v>
      </c>
      <c r="S9" s="1027"/>
      <c r="T9" s="118" t="s">
        <v>374</v>
      </c>
      <c r="U9" s="121" t="s">
        <v>374</v>
      </c>
      <c r="V9" s="121" t="s">
        <v>374</v>
      </c>
      <c r="W9" s="550" t="s">
        <v>374</v>
      </c>
      <c r="X9" s="550" t="s">
        <v>374</v>
      </c>
      <c r="Y9" s="551" t="s">
        <v>374</v>
      </c>
      <c r="Z9" s="9"/>
    </row>
    <row r="10" spans="1:28" s="7" customFormat="1" ht="34.5" thickBot="1" x14ac:dyDescent="0.3">
      <c r="A10" s="116"/>
      <c r="C10" s="988"/>
      <c r="D10" s="6"/>
      <c r="E10" s="1100"/>
      <c r="F10" s="994"/>
      <c r="G10" s="997"/>
      <c r="H10" s="6"/>
      <c r="I10" s="1000"/>
      <c r="J10" s="6"/>
      <c r="K10" s="1011"/>
      <c r="L10" s="6"/>
      <c r="M10" s="1073"/>
      <c r="N10" s="1024"/>
      <c r="O10" s="1021"/>
      <c r="P10" s="1105"/>
      <c r="Q10" s="6"/>
      <c r="R10" s="123" t="s">
        <v>245</v>
      </c>
      <c r="S10" s="1028"/>
      <c r="T10" s="110" t="s">
        <v>127</v>
      </c>
      <c r="U10" s="370" t="s">
        <v>127</v>
      </c>
      <c r="V10" s="370" t="s">
        <v>127</v>
      </c>
      <c r="W10" s="552" t="s">
        <v>375</v>
      </c>
      <c r="X10" s="552" t="s">
        <v>375</v>
      </c>
      <c r="Y10" s="553" t="s">
        <v>375</v>
      </c>
      <c r="Z10" s="9"/>
    </row>
    <row r="11" spans="1:28" ht="9.9499999999999993" customHeight="1" x14ac:dyDescent="0.25">
      <c r="L11" s="2"/>
      <c r="M11" s="5"/>
      <c r="N11" s="5"/>
    </row>
    <row r="12" spans="1:28" ht="6" customHeight="1" thickBot="1" x14ac:dyDescent="0.3">
      <c r="E12" s="41"/>
      <c r="F12" s="2"/>
      <c r="I12" s="137"/>
      <c r="K12" s="2"/>
      <c r="M12" s="101"/>
      <c r="N12" s="101"/>
      <c r="O12" s="90"/>
      <c r="P12" s="5"/>
      <c r="Q12" s="5"/>
      <c r="R12" s="5"/>
      <c r="S12" s="5"/>
      <c r="T12" s="5"/>
      <c r="U12" s="5"/>
      <c r="V12" s="5"/>
      <c r="W12" s="5"/>
      <c r="X12" s="5"/>
      <c r="Y12" s="5"/>
      <c r="Z12" s="5"/>
      <c r="AA12" s="5"/>
      <c r="AB12" s="5"/>
    </row>
    <row r="13" spans="1:28" s="66" customFormat="1" ht="24.6" customHeight="1" x14ac:dyDescent="0.25">
      <c r="A13" s="1121" t="s">
        <v>376</v>
      </c>
      <c r="C13" s="973" t="s">
        <v>377</v>
      </c>
      <c r="E13" s="833" t="s">
        <v>60</v>
      </c>
      <c r="F13" s="753" t="s">
        <v>378</v>
      </c>
      <c r="G13" s="1121" t="s">
        <v>379</v>
      </c>
      <c r="I13" s="721" t="s">
        <v>380</v>
      </c>
      <c r="K13" s="35">
        <v>2018</v>
      </c>
      <c r="M13" s="284">
        <v>0</v>
      </c>
      <c r="N13" s="976">
        <v>268428964</v>
      </c>
      <c r="O13" s="605">
        <v>0</v>
      </c>
      <c r="P13" s="1001">
        <v>1</v>
      </c>
      <c r="R13" s="1147" t="s">
        <v>250</v>
      </c>
      <c r="S13" s="530">
        <v>2018</v>
      </c>
      <c r="T13" s="424">
        <f>292+96</f>
        <v>388</v>
      </c>
      <c r="U13" s="38">
        <v>0</v>
      </c>
      <c r="V13" s="427">
        <v>892</v>
      </c>
      <c r="W13" s="427" t="s">
        <v>381</v>
      </c>
      <c r="X13" s="427">
        <v>298.3</v>
      </c>
      <c r="Y13" s="523">
        <v>3.2</v>
      </c>
      <c r="Z13" s="9"/>
    </row>
    <row r="14" spans="1:28" s="66" customFormat="1" ht="24.6" customHeight="1" x14ac:dyDescent="0.25">
      <c r="A14" s="1122"/>
      <c r="C14" s="974"/>
      <c r="E14" s="1053"/>
      <c r="F14" s="754"/>
      <c r="G14" s="1122"/>
      <c r="I14" s="722"/>
      <c r="K14" s="12">
        <v>2019</v>
      </c>
      <c r="M14" s="285">
        <v>0</v>
      </c>
      <c r="N14" s="977"/>
      <c r="O14" s="606">
        <v>0</v>
      </c>
      <c r="P14" s="1002"/>
      <c r="R14" s="1017"/>
      <c r="S14" s="531">
        <v>2019</v>
      </c>
      <c r="T14" s="425">
        <f t="shared" ref="T14:T15" si="0">292+96</f>
        <v>388</v>
      </c>
      <c r="U14" s="37">
        <v>0</v>
      </c>
      <c r="V14" s="428">
        <v>892</v>
      </c>
      <c r="W14" s="1125" t="s">
        <v>382</v>
      </c>
      <c r="X14" s="1125">
        <v>2325.3000000000002</v>
      </c>
      <c r="Y14" s="1128">
        <v>46.699999999999996</v>
      </c>
      <c r="Z14" s="9"/>
    </row>
    <row r="15" spans="1:28" s="66" customFormat="1" ht="24.6" customHeight="1" thickBot="1" x14ac:dyDescent="0.3">
      <c r="A15" s="1122"/>
      <c r="C15" s="975"/>
      <c r="E15" s="1054"/>
      <c r="F15" s="755"/>
      <c r="G15" s="1123"/>
      <c r="I15" s="723"/>
      <c r="K15" s="36">
        <v>2020</v>
      </c>
      <c r="M15" s="383">
        <v>3758377</v>
      </c>
      <c r="N15" s="978"/>
      <c r="O15" s="294">
        <v>1.4001383993718353E-2</v>
      </c>
      <c r="P15" s="1003"/>
      <c r="R15" s="1017"/>
      <c r="S15" s="532">
        <v>2020</v>
      </c>
      <c r="T15" s="426">
        <f t="shared" si="0"/>
        <v>388</v>
      </c>
      <c r="U15" s="39">
        <v>0</v>
      </c>
      <c r="V15" s="429">
        <v>892</v>
      </c>
      <c r="W15" s="1126"/>
      <c r="X15" s="1126"/>
      <c r="Y15" s="1129"/>
      <c r="Z15" s="9"/>
    </row>
    <row r="16" spans="1:28" s="66" customFormat="1" ht="24.95" customHeight="1" thickBot="1" x14ac:dyDescent="0.3">
      <c r="A16" s="6"/>
      <c r="C16" s="7"/>
      <c r="E16" s="7"/>
      <c r="F16" s="138"/>
      <c r="G16" s="6"/>
      <c r="I16" s="16"/>
      <c r="K16" s="5"/>
      <c r="M16" s="562">
        <v>3758377</v>
      </c>
      <c r="N16" s="278"/>
      <c r="O16" s="613">
        <v>1.4001383993718353E-2</v>
      </c>
      <c r="P16" s="108"/>
      <c r="R16" s="1017"/>
      <c r="S16" s="107"/>
      <c r="T16" s="5"/>
      <c r="U16" s="5"/>
      <c r="V16" s="5"/>
      <c r="W16" s="578"/>
      <c r="X16" s="578"/>
      <c r="Y16" s="579"/>
      <c r="Z16" s="9"/>
    </row>
    <row r="17" spans="1:26" s="66" customFormat="1" ht="12.6" customHeight="1" thickBot="1" x14ac:dyDescent="0.3">
      <c r="A17" s="6"/>
      <c r="C17" s="7"/>
      <c r="E17" s="7"/>
      <c r="F17" s="138"/>
      <c r="G17" s="6"/>
      <c r="I17" s="16"/>
      <c r="J17" s="16"/>
      <c r="K17" s="16"/>
      <c r="L17" s="16"/>
      <c r="M17" s="16"/>
      <c r="N17" s="16"/>
      <c r="O17" s="563"/>
      <c r="P17" s="108"/>
      <c r="R17" s="1017"/>
      <c r="S17" s="107"/>
      <c r="T17" s="5"/>
      <c r="U17" s="5"/>
      <c r="V17" s="5"/>
      <c r="W17" s="578"/>
      <c r="X17" s="578"/>
      <c r="Y17" s="579"/>
      <c r="Z17" s="9"/>
    </row>
    <row r="18" spans="1:26" s="66" customFormat="1" ht="24.6" customHeight="1" x14ac:dyDescent="0.25">
      <c r="A18" s="1121" t="s">
        <v>376</v>
      </c>
      <c r="C18" s="753" t="s">
        <v>62</v>
      </c>
      <c r="E18" s="833" t="s">
        <v>60</v>
      </c>
      <c r="F18" s="753" t="s">
        <v>378</v>
      </c>
      <c r="G18" s="1121" t="s">
        <v>379</v>
      </c>
      <c r="I18" s="721" t="s">
        <v>380</v>
      </c>
      <c r="K18" s="35">
        <v>2018</v>
      </c>
      <c r="M18" s="284">
        <v>1036429</v>
      </c>
      <c r="N18" s="976">
        <v>6422045</v>
      </c>
      <c r="O18" s="288">
        <v>0.16138613167612498</v>
      </c>
      <c r="P18" s="1001">
        <v>1</v>
      </c>
      <c r="R18" s="1017"/>
      <c r="S18" s="530">
        <v>2018</v>
      </c>
      <c r="T18" s="424">
        <v>28</v>
      </c>
      <c r="U18" s="38">
        <v>0</v>
      </c>
      <c r="V18" s="427">
        <v>64</v>
      </c>
      <c r="W18" s="1131" t="s">
        <v>383</v>
      </c>
      <c r="X18" s="1131">
        <v>2186.3000000000002</v>
      </c>
      <c r="Y18" s="1144">
        <v>18.8</v>
      </c>
      <c r="Z18" s="9"/>
    </row>
    <row r="19" spans="1:26" s="66" customFormat="1" ht="24.6" customHeight="1" x14ac:dyDescent="0.25">
      <c r="A19" s="1122"/>
      <c r="C19" s="754"/>
      <c r="E19" s="1053"/>
      <c r="F19" s="754"/>
      <c r="G19" s="1122"/>
      <c r="I19" s="722"/>
      <c r="K19" s="12">
        <v>2019</v>
      </c>
      <c r="M19" s="285">
        <v>798113</v>
      </c>
      <c r="N19" s="977"/>
      <c r="O19" s="289">
        <v>0.12427707996440386</v>
      </c>
      <c r="P19" s="1002"/>
      <c r="R19" s="1017"/>
      <c r="S19" s="531">
        <v>2019</v>
      </c>
      <c r="T19" s="425">
        <v>28</v>
      </c>
      <c r="U19" s="37">
        <v>0</v>
      </c>
      <c r="V19" s="428">
        <v>64</v>
      </c>
      <c r="W19" s="1132"/>
      <c r="X19" s="1132"/>
      <c r="Y19" s="1145"/>
      <c r="Z19" s="9"/>
    </row>
    <row r="20" spans="1:26" s="66" customFormat="1" ht="24.6" customHeight="1" thickBot="1" x14ac:dyDescent="0.3">
      <c r="A20" s="1122"/>
      <c r="C20" s="755"/>
      <c r="E20" s="1054"/>
      <c r="F20" s="755"/>
      <c r="G20" s="1123"/>
      <c r="I20" s="723"/>
      <c r="K20" s="36">
        <v>2020</v>
      </c>
      <c r="M20" s="383">
        <v>1653103</v>
      </c>
      <c r="N20" s="978"/>
      <c r="O20" s="294">
        <v>0.25741068460280175</v>
      </c>
      <c r="P20" s="1003"/>
      <c r="R20" s="1017"/>
      <c r="S20" s="532">
        <v>2020</v>
      </c>
      <c r="T20" s="426">
        <v>28</v>
      </c>
      <c r="U20" s="39">
        <v>0</v>
      </c>
      <c r="V20" s="429">
        <v>64</v>
      </c>
      <c r="W20" s="1133"/>
      <c r="X20" s="1133"/>
      <c r="Y20" s="1146"/>
      <c r="Z20" s="9"/>
    </row>
    <row r="21" spans="1:26" s="66" customFormat="1" ht="24.95" customHeight="1" thickBot="1" x14ac:dyDescent="0.3">
      <c r="A21" s="6"/>
      <c r="C21" s="104"/>
      <c r="E21" s="7"/>
      <c r="F21" s="138"/>
      <c r="G21" s="6"/>
      <c r="I21" s="16"/>
      <c r="K21" s="5"/>
      <c r="M21" s="384">
        <v>3487645</v>
      </c>
      <c r="N21" s="278"/>
      <c r="O21" s="614">
        <v>0.54307389624333058</v>
      </c>
      <c r="P21" s="108"/>
      <c r="R21" s="1017"/>
      <c r="S21" s="107"/>
      <c r="T21" s="5"/>
      <c r="V21" s="5"/>
      <c r="W21" s="578"/>
      <c r="X21" s="578"/>
      <c r="Y21" s="578"/>
      <c r="Z21" s="9"/>
    </row>
    <row r="22" spans="1:26" ht="12" customHeight="1" thickBot="1" x14ac:dyDescent="0.3">
      <c r="E22" s="41"/>
      <c r="F22" s="2"/>
      <c r="I22" s="137"/>
      <c r="K22" s="2"/>
      <c r="L22" s="5"/>
      <c r="M22" s="279"/>
      <c r="N22" s="279"/>
      <c r="O22" s="90"/>
      <c r="P22" s="5"/>
      <c r="Q22" s="5"/>
      <c r="R22" s="1017"/>
      <c r="S22" s="107"/>
      <c r="T22" s="5"/>
      <c r="V22" s="2"/>
      <c r="W22" s="580"/>
      <c r="X22" s="580"/>
      <c r="Y22" s="581"/>
      <c r="Z22" s="9"/>
    </row>
    <row r="23" spans="1:26" s="66" customFormat="1" ht="24.6" customHeight="1" x14ac:dyDescent="0.25">
      <c r="A23" s="1121" t="s">
        <v>376</v>
      </c>
      <c r="C23" s="973" t="s">
        <v>63</v>
      </c>
      <c r="E23" s="833" t="s">
        <v>60</v>
      </c>
      <c r="F23" s="753" t="s">
        <v>378</v>
      </c>
      <c r="G23" s="1121" t="s">
        <v>379</v>
      </c>
      <c r="I23" s="721" t="s">
        <v>380</v>
      </c>
      <c r="K23" s="35">
        <v>2018</v>
      </c>
      <c r="M23" s="284">
        <v>0</v>
      </c>
      <c r="N23" s="976">
        <v>14865001</v>
      </c>
      <c r="O23" s="605">
        <v>0</v>
      </c>
      <c r="P23" s="1001">
        <v>1</v>
      </c>
      <c r="R23" s="1017"/>
      <c r="S23" s="530">
        <v>2018</v>
      </c>
      <c r="T23" s="424">
        <v>23</v>
      </c>
      <c r="U23" s="38">
        <v>0</v>
      </c>
      <c r="V23" s="427">
        <v>52</v>
      </c>
      <c r="W23" s="1124" t="s">
        <v>381</v>
      </c>
      <c r="X23" s="1124">
        <v>3310.4</v>
      </c>
      <c r="Y23" s="1127">
        <v>27.099999999999994</v>
      </c>
      <c r="Z23" s="9"/>
    </row>
    <row r="24" spans="1:26" s="66" customFormat="1" ht="24.6" customHeight="1" x14ac:dyDescent="0.25">
      <c r="A24" s="1122"/>
      <c r="C24" s="974"/>
      <c r="E24" s="1053"/>
      <c r="F24" s="754"/>
      <c r="G24" s="1122"/>
      <c r="I24" s="722"/>
      <c r="K24" s="12">
        <v>2019</v>
      </c>
      <c r="M24" s="285">
        <v>515534</v>
      </c>
      <c r="N24" s="977"/>
      <c r="O24" s="289">
        <v>3.4681060566359868E-2</v>
      </c>
      <c r="P24" s="1002"/>
      <c r="R24" s="1017"/>
      <c r="S24" s="531">
        <v>2019</v>
      </c>
      <c r="T24" s="425">
        <v>23</v>
      </c>
      <c r="U24" s="37">
        <v>0</v>
      </c>
      <c r="V24" s="428">
        <v>52</v>
      </c>
      <c r="W24" s="1125"/>
      <c r="X24" s="1125"/>
      <c r="Y24" s="1128"/>
      <c r="Z24" s="9"/>
    </row>
    <row r="25" spans="1:26" s="66" customFormat="1" ht="24.6" customHeight="1" thickBot="1" x14ac:dyDescent="0.3">
      <c r="A25" s="1122"/>
      <c r="C25" s="975"/>
      <c r="E25" s="1054"/>
      <c r="F25" s="755"/>
      <c r="G25" s="1123"/>
      <c r="I25" s="723"/>
      <c r="K25" s="36">
        <v>2020</v>
      </c>
      <c r="M25" s="383">
        <v>1359942</v>
      </c>
      <c r="N25" s="978"/>
      <c r="O25" s="294">
        <v>9.1486169425753827E-2</v>
      </c>
      <c r="P25" s="1003"/>
      <c r="R25" s="1017"/>
      <c r="S25" s="532">
        <v>2020</v>
      </c>
      <c r="T25" s="426">
        <v>23</v>
      </c>
      <c r="U25" s="39">
        <v>0</v>
      </c>
      <c r="V25" s="429">
        <v>52</v>
      </c>
      <c r="W25" s="429" t="s">
        <v>383</v>
      </c>
      <c r="X25" s="429">
        <v>328.3</v>
      </c>
      <c r="Y25" s="525">
        <v>3.5</v>
      </c>
      <c r="Z25" s="9"/>
    </row>
    <row r="26" spans="1:26" s="66" customFormat="1" ht="24.95" customHeight="1" thickBot="1" x14ac:dyDescent="0.3">
      <c r="A26" s="6"/>
      <c r="C26" s="104"/>
      <c r="E26" s="7"/>
      <c r="F26" s="138"/>
      <c r="G26" s="6"/>
      <c r="I26" s="16"/>
      <c r="K26" s="5"/>
      <c r="M26" s="384">
        <v>1875476</v>
      </c>
      <c r="N26" s="278"/>
      <c r="O26" s="614">
        <v>0.12616722999211369</v>
      </c>
      <c r="P26" s="108"/>
      <c r="R26" s="1017"/>
      <c r="S26" s="107"/>
      <c r="T26" s="5"/>
      <c r="V26" s="5"/>
      <c r="W26" s="578"/>
      <c r="X26" s="578"/>
      <c r="Y26" s="579"/>
      <c r="Z26" s="9"/>
    </row>
    <row r="27" spans="1:26" ht="6" customHeight="1" thickBot="1" x14ac:dyDescent="0.3">
      <c r="E27" s="41"/>
      <c r="F27" s="2"/>
      <c r="I27" s="137"/>
      <c r="K27" s="2"/>
      <c r="L27" s="5"/>
      <c r="M27" s="279"/>
      <c r="N27" s="279"/>
      <c r="O27" s="295"/>
      <c r="P27" s="5"/>
      <c r="Q27" s="5"/>
      <c r="R27" s="1017"/>
      <c r="S27" s="107"/>
      <c r="T27" s="5"/>
      <c r="V27" s="2"/>
      <c r="W27" s="580"/>
      <c r="X27" s="580"/>
      <c r="Y27" s="581"/>
      <c r="Z27" s="9"/>
    </row>
    <row r="28" spans="1:26" s="66" customFormat="1" ht="24.6" customHeight="1" x14ac:dyDescent="0.25">
      <c r="A28" s="1121" t="s">
        <v>376</v>
      </c>
      <c r="C28" s="973" t="s">
        <v>64</v>
      </c>
      <c r="E28" s="833" t="s">
        <v>60</v>
      </c>
      <c r="F28" s="753" t="s">
        <v>378</v>
      </c>
      <c r="G28" s="1121" t="s">
        <v>379</v>
      </c>
      <c r="I28" s="721" t="s">
        <v>380</v>
      </c>
      <c r="K28" s="35">
        <v>2018</v>
      </c>
      <c r="M28" s="284">
        <v>0</v>
      </c>
      <c r="N28" s="976">
        <v>18451916</v>
      </c>
      <c r="O28" s="605">
        <v>0</v>
      </c>
      <c r="P28" s="1001">
        <v>1</v>
      </c>
      <c r="R28" s="1017"/>
      <c r="S28" s="530">
        <v>2018</v>
      </c>
      <c r="T28" s="424">
        <v>28</v>
      </c>
      <c r="U28" s="38">
        <v>0</v>
      </c>
      <c r="V28" s="427">
        <v>64</v>
      </c>
      <c r="W28" s="1124" t="s">
        <v>381</v>
      </c>
      <c r="X28" s="1124">
        <v>483.2</v>
      </c>
      <c r="Y28" s="1127">
        <v>4.5</v>
      </c>
      <c r="Z28" s="9"/>
    </row>
    <row r="29" spans="1:26" s="66" customFormat="1" ht="24.6" customHeight="1" x14ac:dyDescent="0.25">
      <c r="A29" s="1122"/>
      <c r="C29" s="974"/>
      <c r="E29" s="1053"/>
      <c r="F29" s="754"/>
      <c r="G29" s="1122"/>
      <c r="I29" s="722"/>
      <c r="K29" s="12">
        <v>2019</v>
      </c>
      <c r="M29" s="285">
        <v>0</v>
      </c>
      <c r="N29" s="977"/>
      <c r="O29" s="606">
        <v>0</v>
      </c>
      <c r="P29" s="1002"/>
      <c r="R29" s="1017"/>
      <c r="S29" s="531">
        <v>2019</v>
      </c>
      <c r="T29" s="425">
        <v>28</v>
      </c>
      <c r="U29" s="37">
        <v>0</v>
      </c>
      <c r="V29" s="428">
        <v>64</v>
      </c>
      <c r="W29" s="1125"/>
      <c r="X29" s="1125"/>
      <c r="Y29" s="1128"/>
      <c r="Z29" s="9"/>
    </row>
    <row r="30" spans="1:26" s="66" customFormat="1" ht="24.6" customHeight="1" thickBot="1" x14ac:dyDescent="0.3">
      <c r="A30" s="1122"/>
      <c r="C30" s="975"/>
      <c r="E30" s="1054"/>
      <c r="F30" s="755"/>
      <c r="G30" s="1123"/>
      <c r="I30" s="723"/>
      <c r="K30" s="36">
        <v>2020</v>
      </c>
      <c r="M30" s="383">
        <v>0</v>
      </c>
      <c r="N30" s="978"/>
      <c r="O30" s="607">
        <v>0</v>
      </c>
      <c r="P30" s="1003"/>
      <c r="R30" s="1017"/>
      <c r="S30" s="532">
        <v>2020</v>
      </c>
      <c r="T30" s="426">
        <v>28</v>
      </c>
      <c r="U30" s="39">
        <v>0</v>
      </c>
      <c r="V30" s="429">
        <v>64</v>
      </c>
      <c r="W30" s="429" t="s">
        <v>383</v>
      </c>
      <c r="X30" s="429">
        <v>134.69999999999999</v>
      </c>
      <c r="Y30" s="525">
        <v>1.4</v>
      </c>
      <c r="Z30" s="9"/>
    </row>
    <row r="31" spans="1:26" s="66" customFormat="1" ht="24.95" customHeight="1" thickBot="1" x14ac:dyDescent="0.3">
      <c r="A31" s="6"/>
      <c r="C31" s="104"/>
      <c r="E31" s="7"/>
      <c r="F31" s="138"/>
      <c r="G31" s="6"/>
      <c r="I31" s="16"/>
      <c r="K31" s="5"/>
      <c r="M31" s="384">
        <v>0</v>
      </c>
      <c r="N31" s="278"/>
      <c r="O31" s="616">
        <v>0</v>
      </c>
      <c r="P31" s="108"/>
      <c r="R31" s="1017"/>
      <c r="S31" s="107"/>
      <c r="T31" s="5"/>
      <c r="V31" s="5"/>
      <c r="W31" s="578"/>
      <c r="X31" s="578"/>
      <c r="Y31" s="579"/>
      <c r="Z31" s="9"/>
    </row>
    <row r="32" spans="1:26" ht="6" customHeight="1" thickBot="1" x14ac:dyDescent="0.3">
      <c r="E32" s="41"/>
      <c r="F32" s="2"/>
      <c r="I32" s="137"/>
      <c r="K32" s="2"/>
      <c r="L32" s="5"/>
      <c r="M32" s="279"/>
      <c r="N32" s="279"/>
      <c r="O32" s="108"/>
      <c r="P32" s="5"/>
      <c r="Q32" s="5"/>
      <c r="R32" s="1017"/>
      <c r="S32" s="107"/>
      <c r="T32" s="5"/>
      <c r="V32" s="2"/>
      <c r="W32" s="580"/>
      <c r="X32" s="580"/>
      <c r="Y32" s="581"/>
      <c r="Z32" s="9"/>
    </row>
    <row r="33" spans="1:26" s="66" customFormat="1" ht="24.6" customHeight="1" x14ac:dyDescent="0.25">
      <c r="A33" s="1121" t="s">
        <v>376</v>
      </c>
      <c r="C33" s="973" t="s">
        <v>400</v>
      </c>
      <c r="E33" s="833" t="s">
        <v>60</v>
      </c>
      <c r="F33" s="753" t="s">
        <v>378</v>
      </c>
      <c r="G33" s="1121" t="s">
        <v>379</v>
      </c>
      <c r="I33" s="721" t="s">
        <v>380</v>
      </c>
      <c r="K33" s="35">
        <v>2018</v>
      </c>
      <c r="M33" s="284">
        <v>0</v>
      </c>
      <c r="N33" s="976">
        <v>97570000</v>
      </c>
      <c r="O33" s="605">
        <v>0</v>
      </c>
      <c r="P33" s="1001">
        <v>1</v>
      </c>
      <c r="R33" s="1017"/>
      <c r="S33" s="530">
        <v>2018</v>
      </c>
      <c r="T33" s="424">
        <v>149</v>
      </c>
      <c r="U33" s="38">
        <v>0</v>
      </c>
      <c r="V33" s="427">
        <v>301</v>
      </c>
      <c r="W33" s="1124" t="s">
        <v>278</v>
      </c>
      <c r="X33" s="1124" t="s">
        <v>278</v>
      </c>
      <c r="Y33" s="1127" t="s">
        <v>278</v>
      </c>
      <c r="Z33" s="9"/>
    </row>
    <row r="34" spans="1:26" s="66" customFormat="1" ht="24.6" customHeight="1" x14ac:dyDescent="0.25">
      <c r="A34" s="1122"/>
      <c r="C34" s="974"/>
      <c r="E34" s="1053"/>
      <c r="F34" s="754"/>
      <c r="G34" s="1122"/>
      <c r="I34" s="722"/>
      <c r="K34" s="12">
        <v>2019</v>
      </c>
      <c r="M34" s="285">
        <v>0</v>
      </c>
      <c r="N34" s="977"/>
      <c r="O34" s="606">
        <v>0</v>
      </c>
      <c r="P34" s="1002"/>
      <c r="R34" s="1017"/>
      <c r="S34" s="531">
        <v>2019</v>
      </c>
      <c r="T34" s="425">
        <v>149</v>
      </c>
      <c r="U34" s="37">
        <v>0</v>
      </c>
      <c r="V34" s="428">
        <v>301</v>
      </c>
      <c r="W34" s="1125"/>
      <c r="X34" s="1125"/>
      <c r="Y34" s="1128"/>
      <c r="Z34" s="9"/>
    </row>
    <row r="35" spans="1:26" s="66" customFormat="1" ht="24.6" customHeight="1" thickBot="1" x14ac:dyDescent="0.3">
      <c r="A35" s="1122"/>
      <c r="C35" s="975"/>
      <c r="E35" s="1054"/>
      <c r="F35" s="755"/>
      <c r="G35" s="1123"/>
      <c r="I35" s="723"/>
      <c r="K35" s="36">
        <v>2020</v>
      </c>
      <c r="M35" s="383">
        <v>0</v>
      </c>
      <c r="N35" s="978"/>
      <c r="O35" s="607">
        <v>0</v>
      </c>
      <c r="P35" s="1003"/>
      <c r="R35" s="1017"/>
      <c r="S35" s="532">
        <v>2020</v>
      </c>
      <c r="T35" s="426">
        <v>149</v>
      </c>
      <c r="U35" s="39">
        <v>0</v>
      </c>
      <c r="V35" s="429">
        <v>301</v>
      </c>
      <c r="W35" s="1126"/>
      <c r="X35" s="1126"/>
      <c r="Y35" s="1129"/>
      <c r="Z35" s="9"/>
    </row>
    <row r="36" spans="1:26" s="66" customFormat="1" ht="24.95" customHeight="1" thickBot="1" x14ac:dyDescent="0.3">
      <c r="A36" s="6"/>
      <c r="C36" s="104"/>
      <c r="E36" s="7"/>
      <c r="F36" s="138"/>
      <c r="G36" s="6"/>
      <c r="I36" s="16"/>
      <c r="K36" s="5"/>
      <c r="M36" s="384">
        <v>0</v>
      </c>
      <c r="N36" s="278"/>
      <c r="O36" s="616">
        <v>0</v>
      </c>
      <c r="P36" s="108"/>
      <c r="R36" s="1017"/>
      <c r="S36" s="107"/>
      <c r="T36" s="5"/>
      <c r="U36" s="5"/>
      <c r="V36" s="5"/>
      <c r="W36" s="578"/>
      <c r="X36" s="578"/>
      <c r="Y36" s="579"/>
      <c r="Z36" s="9"/>
    </row>
    <row r="37" spans="1:26" ht="6" customHeight="1" thickBot="1" x14ac:dyDescent="0.3">
      <c r="E37" s="41"/>
      <c r="F37" s="2"/>
      <c r="I37" s="137"/>
      <c r="K37" s="2"/>
      <c r="L37" s="5"/>
      <c r="M37" s="279"/>
      <c r="N37" s="279"/>
      <c r="O37" s="295"/>
      <c r="P37" s="5"/>
      <c r="Q37" s="5"/>
      <c r="R37" s="1017"/>
      <c r="S37" s="107"/>
      <c r="T37" s="5"/>
      <c r="U37" s="2"/>
      <c r="V37" s="2"/>
      <c r="W37" s="580"/>
      <c r="X37" s="580"/>
      <c r="Y37" s="581"/>
      <c r="Z37" s="9"/>
    </row>
    <row r="38" spans="1:26" s="66" customFormat="1" ht="24.6" customHeight="1" x14ac:dyDescent="0.25">
      <c r="A38" s="1121" t="s">
        <v>376</v>
      </c>
      <c r="C38" s="973" t="s">
        <v>65</v>
      </c>
      <c r="E38" s="833" t="s">
        <v>60</v>
      </c>
      <c r="F38" s="753" t="s">
        <v>378</v>
      </c>
      <c r="G38" s="1121" t="s">
        <v>379</v>
      </c>
      <c r="I38" s="721" t="s">
        <v>380</v>
      </c>
      <c r="K38" s="35">
        <v>2018</v>
      </c>
      <c r="M38" s="284">
        <v>0</v>
      </c>
      <c r="N38" s="976">
        <v>795000000</v>
      </c>
      <c r="O38" s="605">
        <v>0</v>
      </c>
      <c r="P38" s="1001">
        <v>1</v>
      </c>
      <c r="R38" s="1017"/>
      <c r="S38" s="530">
        <v>2018</v>
      </c>
      <c r="T38" s="424">
        <f>281+120</f>
        <v>401</v>
      </c>
      <c r="U38" s="38">
        <v>0</v>
      </c>
      <c r="V38" s="427">
        <v>922</v>
      </c>
      <c r="W38" s="1124" t="s">
        <v>278</v>
      </c>
      <c r="X38" s="1124" t="s">
        <v>278</v>
      </c>
      <c r="Y38" s="1127" t="s">
        <v>278</v>
      </c>
      <c r="Z38" s="9"/>
    </row>
    <row r="39" spans="1:26" s="66" customFormat="1" ht="24.6" customHeight="1" x14ac:dyDescent="0.25">
      <c r="A39" s="1122"/>
      <c r="C39" s="974"/>
      <c r="E39" s="1053"/>
      <c r="F39" s="754"/>
      <c r="G39" s="1122"/>
      <c r="I39" s="722"/>
      <c r="K39" s="12">
        <v>2019</v>
      </c>
      <c r="M39" s="285">
        <v>1605087</v>
      </c>
      <c r="N39" s="977"/>
      <c r="O39" s="289">
        <v>2.0189773584905661E-3</v>
      </c>
      <c r="P39" s="1002"/>
      <c r="R39" s="1017"/>
      <c r="S39" s="531">
        <v>2019</v>
      </c>
      <c r="T39" s="425">
        <f t="shared" ref="T39:T40" si="1">281+120</f>
        <v>401</v>
      </c>
      <c r="U39" s="37">
        <v>0</v>
      </c>
      <c r="V39" s="428">
        <v>922</v>
      </c>
      <c r="W39" s="1125"/>
      <c r="X39" s="1125"/>
      <c r="Y39" s="1128"/>
      <c r="Z39" s="9"/>
    </row>
    <row r="40" spans="1:26" s="66" customFormat="1" ht="24.6" customHeight="1" thickBot="1" x14ac:dyDescent="0.3">
      <c r="A40" s="1122"/>
      <c r="C40" s="975"/>
      <c r="E40" s="1054"/>
      <c r="F40" s="755"/>
      <c r="G40" s="1123"/>
      <c r="I40" s="723"/>
      <c r="K40" s="36">
        <v>2020</v>
      </c>
      <c r="M40" s="383">
        <v>0</v>
      </c>
      <c r="N40" s="978"/>
      <c r="O40" s="607">
        <v>0</v>
      </c>
      <c r="P40" s="1003"/>
      <c r="R40" s="1017"/>
      <c r="S40" s="532">
        <v>2020</v>
      </c>
      <c r="T40" s="426">
        <f t="shared" si="1"/>
        <v>401</v>
      </c>
      <c r="U40" s="39">
        <v>0</v>
      </c>
      <c r="V40" s="429">
        <v>922</v>
      </c>
      <c r="W40" s="1126"/>
      <c r="X40" s="1126"/>
      <c r="Y40" s="1129"/>
      <c r="Z40" s="9"/>
    </row>
    <row r="41" spans="1:26" s="66" customFormat="1" ht="24.95" customHeight="1" thickBot="1" x14ac:dyDescent="0.3">
      <c r="A41" s="6"/>
      <c r="C41" s="104"/>
      <c r="E41" s="7"/>
      <c r="F41" s="138"/>
      <c r="G41" s="6"/>
      <c r="I41" s="16"/>
      <c r="K41" s="5"/>
      <c r="M41" s="384">
        <v>1605087</v>
      </c>
      <c r="N41" s="278"/>
      <c r="O41" s="614">
        <v>2.0189773584905661E-3</v>
      </c>
      <c r="P41" s="108"/>
      <c r="R41" s="1017"/>
      <c r="S41" s="107"/>
      <c r="T41" s="5"/>
      <c r="U41" s="5"/>
      <c r="V41" s="5"/>
      <c r="W41" s="578"/>
      <c r="X41" s="578"/>
      <c r="Y41" s="579"/>
      <c r="Z41" s="9"/>
    </row>
    <row r="42" spans="1:26" ht="6" customHeight="1" thickBot="1" x14ac:dyDescent="0.3">
      <c r="E42" s="41"/>
      <c r="F42" s="2"/>
      <c r="I42" s="137"/>
      <c r="K42" s="2"/>
      <c r="L42" s="5"/>
      <c r="M42" s="279"/>
      <c r="N42" s="279"/>
      <c r="O42" s="295"/>
      <c r="P42" s="5"/>
      <c r="Q42" s="5"/>
      <c r="R42" s="1017"/>
      <c r="S42" s="107"/>
      <c r="T42" s="5"/>
      <c r="U42" s="2"/>
      <c r="V42" s="2"/>
      <c r="W42" s="580"/>
      <c r="X42" s="580"/>
      <c r="Y42" s="581"/>
      <c r="Z42" s="9"/>
    </row>
    <row r="43" spans="1:26" s="66" customFormat="1" ht="24.6" customHeight="1" x14ac:dyDescent="0.25">
      <c r="A43" s="1121" t="s">
        <v>376</v>
      </c>
      <c r="C43" s="973" t="s">
        <v>66</v>
      </c>
      <c r="E43" s="833" t="s">
        <v>60</v>
      </c>
      <c r="F43" s="753" t="s">
        <v>378</v>
      </c>
      <c r="G43" s="1121" t="s">
        <v>379</v>
      </c>
      <c r="I43" s="721" t="s">
        <v>380</v>
      </c>
      <c r="K43" s="35">
        <v>2018</v>
      </c>
      <c r="M43" s="284">
        <v>0</v>
      </c>
      <c r="N43" s="976">
        <v>14156059</v>
      </c>
      <c r="O43" s="605">
        <v>0</v>
      </c>
      <c r="P43" s="1001">
        <v>1</v>
      </c>
      <c r="R43" s="1017"/>
      <c r="S43" s="530">
        <v>2018</v>
      </c>
      <c r="T43" s="424">
        <f>29+3</f>
        <v>32</v>
      </c>
      <c r="U43" s="38">
        <v>0</v>
      </c>
      <c r="V43" s="427">
        <v>73</v>
      </c>
      <c r="W43" s="1124" t="s">
        <v>381</v>
      </c>
      <c r="X43" s="1124">
        <v>3439.4</v>
      </c>
      <c r="Y43" s="1127">
        <v>31.1</v>
      </c>
      <c r="Z43" s="9"/>
    </row>
    <row r="44" spans="1:26" s="66" customFormat="1" ht="24.6" customHeight="1" x14ac:dyDescent="0.25">
      <c r="A44" s="1122"/>
      <c r="C44" s="974"/>
      <c r="E44" s="1053"/>
      <c r="F44" s="754"/>
      <c r="G44" s="1122"/>
      <c r="I44" s="722"/>
      <c r="K44" s="12">
        <v>2019</v>
      </c>
      <c r="M44" s="285">
        <v>5618184</v>
      </c>
      <c r="N44" s="977"/>
      <c r="O44" s="289">
        <v>0.39687486467808591</v>
      </c>
      <c r="P44" s="1002"/>
      <c r="R44" s="1017"/>
      <c r="S44" s="531">
        <v>2019</v>
      </c>
      <c r="T44" s="425">
        <f t="shared" ref="T44:T45" si="2">29+3</f>
        <v>32</v>
      </c>
      <c r="U44" s="37">
        <v>0</v>
      </c>
      <c r="V44" s="428">
        <v>73</v>
      </c>
      <c r="W44" s="1125"/>
      <c r="X44" s="1125"/>
      <c r="Y44" s="1128"/>
      <c r="Z44" s="9"/>
    </row>
    <row r="45" spans="1:26" s="66" customFormat="1" ht="24.6" customHeight="1" thickBot="1" x14ac:dyDescent="0.3">
      <c r="A45" s="1122"/>
      <c r="C45" s="975"/>
      <c r="E45" s="1054"/>
      <c r="F45" s="755"/>
      <c r="G45" s="1123"/>
      <c r="I45" s="723"/>
      <c r="K45" s="36">
        <v>2020</v>
      </c>
      <c r="M45" s="383">
        <v>1234059</v>
      </c>
      <c r="N45" s="978"/>
      <c r="O45" s="294">
        <v>8.7175321888669721E-2</v>
      </c>
      <c r="P45" s="1003"/>
      <c r="R45" s="1017"/>
      <c r="S45" s="532">
        <v>2020</v>
      </c>
      <c r="T45" s="426">
        <f t="shared" si="2"/>
        <v>32</v>
      </c>
      <c r="U45" s="39">
        <v>0</v>
      </c>
      <c r="V45" s="429">
        <v>73</v>
      </c>
      <c r="W45" s="1126"/>
      <c r="X45" s="1126"/>
      <c r="Y45" s="1129"/>
      <c r="Z45" s="9"/>
    </row>
    <row r="46" spans="1:26" s="66" customFormat="1" ht="24.95" customHeight="1" thickBot="1" x14ac:dyDescent="0.3">
      <c r="A46" s="6"/>
      <c r="C46" s="104"/>
      <c r="E46" s="7"/>
      <c r="F46" s="138"/>
      <c r="G46" s="6"/>
      <c r="I46" s="16"/>
      <c r="K46" s="5"/>
      <c r="M46" s="384">
        <v>6852243</v>
      </c>
      <c r="N46" s="278"/>
      <c r="O46" s="614">
        <v>0.48405018656675564</v>
      </c>
      <c r="P46" s="108"/>
      <c r="R46" s="1017"/>
      <c r="S46" s="107"/>
      <c r="T46" s="5"/>
      <c r="U46" s="5"/>
      <c r="V46" s="5"/>
      <c r="W46" s="578"/>
      <c r="X46" s="578"/>
      <c r="Y46" s="579"/>
      <c r="Z46" s="9"/>
    </row>
    <row r="47" spans="1:26" ht="6" customHeight="1" thickBot="1" x14ac:dyDescent="0.3">
      <c r="E47" s="41"/>
      <c r="F47" s="2"/>
      <c r="I47" s="137"/>
      <c r="K47" s="2"/>
      <c r="L47" s="5"/>
      <c r="M47" s="279"/>
      <c r="N47" s="279"/>
      <c r="O47" s="295"/>
      <c r="P47" s="5"/>
      <c r="Q47" s="5"/>
      <c r="R47" s="1017"/>
      <c r="S47" s="107"/>
      <c r="T47" s="5"/>
      <c r="U47" s="2"/>
      <c r="V47" s="2"/>
      <c r="W47" s="580"/>
      <c r="X47" s="580"/>
      <c r="Y47" s="581"/>
      <c r="Z47" s="9"/>
    </row>
    <row r="48" spans="1:26" s="66" customFormat="1" ht="24.6" customHeight="1" x14ac:dyDescent="0.25">
      <c r="A48" s="1121" t="s">
        <v>376</v>
      </c>
      <c r="C48" s="973" t="s">
        <v>67</v>
      </c>
      <c r="E48" s="833" t="s">
        <v>60</v>
      </c>
      <c r="F48" s="753" t="s">
        <v>378</v>
      </c>
      <c r="G48" s="1121" t="s">
        <v>379</v>
      </c>
      <c r="I48" s="721" t="s">
        <v>380</v>
      </c>
      <c r="K48" s="35">
        <v>2018</v>
      </c>
      <c r="M48" s="284">
        <v>0</v>
      </c>
      <c r="N48" s="976">
        <v>76808430</v>
      </c>
      <c r="O48" s="605">
        <v>0</v>
      </c>
      <c r="P48" s="1001">
        <v>1</v>
      </c>
      <c r="R48" s="1017"/>
      <c r="S48" s="530">
        <v>2018</v>
      </c>
      <c r="T48" s="424">
        <v>96</v>
      </c>
      <c r="U48" s="38">
        <v>0</v>
      </c>
      <c r="V48" s="427">
        <v>299</v>
      </c>
      <c r="W48" s="427" t="s">
        <v>381</v>
      </c>
      <c r="X48" s="427">
        <v>2766.3</v>
      </c>
      <c r="Y48" s="523">
        <v>20.5</v>
      </c>
      <c r="Z48" s="9"/>
    </row>
    <row r="49" spans="1:26" s="66" customFormat="1" ht="24.6" customHeight="1" x14ac:dyDescent="0.25">
      <c r="A49" s="1122"/>
      <c r="C49" s="974"/>
      <c r="E49" s="1053"/>
      <c r="F49" s="754"/>
      <c r="G49" s="1122"/>
      <c r="I49" s="722"/>
      <c r="K49" s="12">
        <v>2019</v>
      </c>
      <c r="M49" s="285">
        <v>0</v>
      </c>
      <c r="N49" s="977"/>
      <c r="O49" s="606">
        <v>0</v>
      </c>
      <c r="P49" s="1002"/>
      <c r="R49" s="1017"/>
      <c r="S49" s="531">
        <v>2019</v>
      </c>
      <c r="T49" s="425">
        <v>96</v>
      </c>
      <c r="U49" s="37">
        <v>0</v>
      </c>
      <c r="V49" s="428">
        <v>299</v>
      </c>
      <c r="W49" s="428" t="s">
        <v>384</v>
      </c>
      <c r="X49" s="428">
        <v>3743.7</v>
      </c>
      <c r="Y49" s="524">
        <v>31</v>
      </c>
      <c r="Z49" s="9"/>
    </row>
    <row r="50" spans="1:26" s="66" customFormat="1" ht="24.6" customHeight="1" thickBot="1" x14ac:dyDescent="0.3">
      <c r="A50" s="1122"/>
      <c r="C50" s="975"/>
      <c r="E50" s="1054"/>
      <c r="F50" s="755"/>
      <c r="G50" s="1123"/>
      <c r="I50" s="723"/>
      <c r="K50" s="36">
        <v>2020</v>
      </c>
      <c r="M50" s="383">
        <v>2561202</v>
      </c>
      <c r="N50" s="978"/>
      <c r="O50" s="294">
        <v>3.334532420464785E-2</v>
      </c>
      <c r="P50" s="1003"/>
      <c r="R50" s="1017"/>
      <c r="S50" s="532">
        <v>2020</v>
      </c>
      <c r="T50" s="426">
        <v>96</v>
      </c>
      <c r="U50" s="39">
        <v>0</v>
      </c>
      <c r="V50" s="429">
        <v>299</v>
      </c>
      <c r="W50" s="429" t="s">
        <v>383</v>
      </c>
      <c r="X50" s="429">
        <v>1102</v>
      </c>
      <c r="Y50" s="525">
        <v>9.6999999999999993</v>
      </c>
      <c r="Z50" s="9"/>
    </row>
    <row r="51" spans="1:26" s="66" customFormat="1" ht="24.95" customHeight="1" thickBot="1" x14ac:dyDescent="0.3">
      <c r="A51" s="6"/>
      <c r="C51" s="104"/>
      <c r="E51" s="7"/>
      <c r="F51" s="138"/>
      <c r="G51" s="6"/>
      <c r="I51" s="16"/>
      <c r="K51" s="5"/>
      <c r="M51" s="384">
        <v>2561202</v>
      </c>
      <c r="N51" s="278"/>
      <c r="O51" s="614">
        <v>3.334532420464785E-2</v>
      </c>
      <c r="P51" s="108"/>
      <c r="R51" s="1017"/>
      <c r="S51" s="107"/>
      <c r="T51" s="5"/>
      <c r="U51" s="5"/>
      <c r="V51" s="5"/>
      <c r="W51" s="578"/>
      <c r="X51" s="578"/>
      <c r="Y51" s="579"/>
      <c r="Z51" s="9"/>
    </row>
    <row r="52" spans="1:26" ht="6" customHeight="1" thickBot="1" x14ac:dyDescent="0.3">
      <c r="E52" s="41"/>
      <c r="F52" s="2"/>
      <c r="I52" s="137"/>
      <c r="K52" s="2"/>
      <c r="L52" s="5"/>
      <c r="M52" s="279"/>
      <c r="N52" s="279"/>
      <c r="O52" s="295"/>
      <c r="P52" s="5"/>
      <c r="Q52" s="5"/>
      <c r="R52" s="1017"/>
      <c r="S52" s="107"/>
      <c r="T52" s="5"/>
      <c r="U52" s="2"/>
      <c r="V52" s="2"/>
      <c r="W52" s="581"/>
      <c r="X52" s="581"/>
      <c r="Y52" s="581"/>
      <c r="Z52" s="9"/>
    </row>
    <row r="53" spans="1:26" ht="24.95" customHeight="1" x14ac:dyDescent="0.25">
      <c r="A53" s="1121" t="s">
        <v>376</v>
      </c>
      <c r="C53" s="973" t="s">
        <v>68</v>
      </c>
      <c r="E53" s="833" t="s">
        <v>60</v>
      </c>
      <c r="F53" s="753" t="s">
        <v>378</v>
      </c>
      <c r="G53" s="1121" t="s">
        <v>379</v>
      </c>
      <c r="I53" s="721" t="s">
        <v>380</v>
      </c>
      <c r="K53" s="35">
        <v>2018</v>
      </c>
      <c r="M53" s="284">
        <v>4196556</v>
      </c>
      <c r="N53" s="976">
        <v>13044741</v>
      </c>
      <c r="O53" s="288">
        <v>0.32170481575678661</v>
      </c>
      <c r="P53" s="1001">
        <v>1</v>
      </c>
      <c r="R53" s="1017"/>
      <c r="S53" s="530">
        <v>2018</v>
      </c>
      <c r="T53" s="424">
        <v>34</v>
      </c>
      <c r="U53" s="38">
        <v>0</v>
      </c>
      <c r="V53" s="427">
        <v>78</v>
      </c>
      <c r="W53" s="1135" t="s">
        <v>381</v>
      </c>
      <c r="X53" s="1138">
        <v>15136.900000000001</v>
      </c>
      <c r="Y53" s="1141">
        <v>51</v>
      </c>
      <c r="Z53" s="9"/>
    </row>
    <row r="54" spans="1:26" ht="24.95" customHeight="1" x14ac:dyDescent="0.25">
      <c r="A54" s="1122"/>
      <c r="C54" s="974"/>
      <c r="E54" s="1053"/>
      <c r="F54" s="754"/>
      <c r="G54" s="1122"/>
      <c r="I54" s="722"/>
      <c r="K54" s="12">
        <v>2019</v>
      </c>
      <c r="M54" s="285">
        <v>2786486</v>
      </c>
      <c r="N54" s="977"/>
      <c r="O54" s="289">
        <v>0.21360991375758245</v>
      </c>
      <c r="P54" s="1002"/>
      <c r="R54" s="1017"/>
      <c r="S54" s="531">
        <v>2019</v>
      </c>
      <c r="T54" s="425">
        <v>34</v>
      </c>
      <c r="U54" s="37">
        <v>0</v>
      </c>
      <c r="V54" s="428">
        <v>78</v>
      </c>
      <c r="W54" s="1136"/>
      <c r="X54" s="1139"/>
      <c r="Y54" s="1142"/>
      <c r="Z54" s="9"/>
    </row>
    <row r="55" spans="1:26" ht="24.95" customHeight="1" thickBot="1" x14ac:dyDescent="0.3">
      <c r="A55" s="1122"/>
      <c r="C55" s="975"/>
      <c r="E55" s="1054"/>
      <c r="F55" s="755"/>
      <c r="G55" s="1123"/>
      <c r="I55" s="723"/>
      <c r="K55" s="36">
        <v>2020</v>
      </c>
      <c r="M55" s="383">
        <v>243353</v>
      </c>
      <c r="N55" s="978"/>
      <c r="O55" s="294">
        <v>1.865525731787239E-2</v>
      </c>
      <c r="P55" s="1003"/>
      <c r="R55" s="1017"/>
      <c r="S55" s="532">
        <v>2020</v>
      </c>
      <c r="T55" s="426">
        <v>34</v>
      </c>
      <c r="U55" s="39">
        <v>0</v>
      </c>
      <c r="V55" s="429">
        <v>78</v>
      </c>
      <c r="W55" s="1136"/>
      <c r="X55" s="1139"/>
      <c r="Y55" s="1142"/>
      <c r="Z55" s="9"/>
    </row>
    <row r="56" spans="1:26" ht="24.95" customHeight="1" thickBot="1" x14ac:dyDescent="0.3">
      <c r="A56" s="6"/>
      <c r="C56" s="104"/>
      <c r="E56" s="7"/>
      <c r="F56" s="40"/>
      <c r="G56" s="6"/>
      <c r="I56" s="16"/>
      <c r="K56" s="5"/>
      <c r="M56" s="106">
        <v>7226395</v>
      </c>
      <c r="N56" s="278"/>
      <c r="O56" s="612">
        <v>0.55396998683224152</v>
      </c>
      <c r="P56" s="108"/>
      <c r="R56" s="1017"/>
      <c r="S56" s="526"/>
      <c r="T56" s="423"/>
      <c r="U56" s="2"/>
      <c r="V56" s="2"/>
      <c r="W56" s="1132"/>
      <c r="X56" s="1139"/>
      <c r="Y56" s="1142"/>
      <c r="Z56" s="9"/>
    </row>
    <row r="57" spans="1:26" ht="6" customHeight="1" thickBot="1" x14ac:dyDescent="0.3">
      <c r="E57" s="41"/>
      <c r="F57" s="2"/>
      <c r="I57" s="137"/>
      <c r="K57" s="2"/>
      <c r="M57" s="101"/>
      <c r="N57" s="279"/>
      <c r="O57" s="295"/>
      <c r="P57" s="5"/>
      <c r="Q57" s="5"/>
      <c r="R57" s="1017"/>
      <c r="S57" s="526"/>
      <c r="T57" s="423"/>
      <c r="U57" s="2"/>
      <c r="V57" s="2"/>
      <c r="W57" s="1132"/>
      <c r="X57" s="1139"/>
      <c r="Y57" s="1142"/>
      <c r="Z57" s="9"/>
    </row>
    <row r="58" spans="1:26" ht="24.95" customHeight="1" x14ac:dyDescent="0.25">
      <c r="A58" s="1121" t="s">
        <v>376</v>
      </c>
      <c r="C58" s="973" t="s">
        <v>69</v>
      </c>
      <c r="E58" s="833" t="s">
        <v>60</v>
      </c>
      <c r="F58" s="753" t="s">
        <v>378</v>
      </c>
      <c r="G58" s="1121" t="s">
        <v>379</v>
      </c>
      <c r="I58" s="721" t="s">
        <v>380</v>
      </c>
      <c r="K58" s="35">
        <v>2018</v>
      </c>
      <c r="M58" s="284">
        <v>1590227</v>
      </c>
      <c r="N58" s="976">
        <v>23117647</v>
      </c>
      <c r="O58" s="288">
        <v>6.8788445467655071E-2</v>
      </c>
      <c r="P58" s="1001">
        <v>1</v>
      </c>
      <c r="R58" s="1017"/>
      <c r="S58" s="530">
        <v>2018</v>
      </c>
      <c r="T58" s="424">
        <f>60</f>
        <v>60</v>
      </c>
      <c r="U58" s="38">
        <v>0</v>
      </c>
      <c r="V58" s="427">
        <v>138</v>
      </c>
      <c r="W58" s="1136"/>
      <c r="X58" s="1139"/>
      <c r="Y58" s="1142"/>
      <c r="Z58" s="9"/>
    </row>
    <row r="59" spans="1:26" ht="24.95" customHeight="1" x14ac:dyDescent="0.25">
      <c r="A59" s="1122"/>
      <c r="C59" s="974"/>
      <c r="E59" s="1053"/>
      <c r="F59" s="754"/>
      <c r="G59" s="1122"/>
      <c r="I59" s="722"/>
      <c r="K59" s="12">
        <v>2019</v>
      </c>
      <c r="M59" s="285">
        <v>0</v>
      </c>
      <c r="N59" s="977"/>
      <c r="O59" s="606">
        <v>0</v>
      </c>
      <c r="P59" s="1002"/>
      <c r="R59" s="1017"/>
      <c r="S59" s="531">
        <v>2019</v>
      </c>
      <c r="T59" s="425">
        <f>60</f>
        <v>60</v>
      </c>
      <c r="U59" s="37">
        <v>0</v>
      </c>
      <c r="V59" s="428">
        <v>138</v>
      </c>
      <c r="W59" s="1136"/>
      <c r="X59" s="1139"/>
      <c r="Y59" s="1142"/>
      <c r="Z59" s="9"/>
    </row>
    <row r="60" spans="1:26" ht="24.95" customHeight="1" thickBot="1" x14ac:dyDescent="0.3">
      <c r="A60" s="1122"/>
      <c r="C60" s="975"/>
      <c r="E60" s="1054"/>
      <c r="F60" s="755"/>
      <c r="G60" s="1123"/>
      <c r="I60" s="723"/>
      <c r="K60" s="36">
        <v>2020</v>
      </c>
      <c r="M60" s="383">
        <v>0</v>
      </c>
      <c r="N60" s="978"/>
      <c r="O60" s="607">
        <v>0</v>
      </c>
      <c r="P60" s="1003"/>
      <c r="R60" s="1017"/>
      <c r="S60" s="532">
        <v>2020</v>
      </c>
      <c r="T60" s="426">
        <f>60</f>
        <v>60</v>
      </c>
      <c r="U60" s="39">
        <v>0</v>
      </c>
      <c r="V60" s="429">
        <v>138</v>
      </c>
      <c r="W60" s="1137"/>
      <c r="X60" s="1140"/>
      <c r="Y60" s="1143"/>
      <c r="Z60" s="9"/>
    </row>
    <row r="61" spans="1:26" ht="24.95" customHeight="1" thickBot="1" x14ac:dyDescent="0.3">
      <c r="A61" s="6"/>
      <c r="C61" s="104"/>
      <c r="E61" s="7"/>
      <c r="F61" s="40"/>
      <c r="G61" s="6"/>
      <c r="I61" s="16"/>
      <c r="K61" s="5"/>
      <c r="M61" s="106">
        <v>1590227</v>
      </c>
      <c r="N61" s="278"/>
      <c r="O61" s="612">
        <v>6.8788445467655071E-2</v>
      </c>
      <c r="P61" s="108"/>
      <c r="R61" s="1017"/>
      <c r="S61" s="107"/>
      <c r="T61" s="5"/>
      <c r="U61" s="2"/>
      <c r="V61" s="2"/>
      <c r="W61" s="581"/>
      <c r="X61" s="581"/>
      <c r="Y61" s="581"/>
      <c r="Z61" s="9"/>
    </row>
    <row r="62" spans="1:26" ht="6" customHeight="1" thickBot="1" x14ac:dyDescent="0.3">
      <c r="E62" s="41"/>
      <c r="F62" s="2"/>
      <c r="I62" s="137"/>
      <c r="K62" s="2"/>
      <c r="L62" s="5"/>
      <c r="M62" s="279"/>
      <c r="N62" s="279"/>
      <c r="O62" s="295"/>
      <c r="P62" s="5"/>
      <c r="Q62" s="5"/>
      <c r="R62" s="1017"/>
      <c r="S62" s="107"/>
      <c r="T62" s="5"/>
      <c r="U62" s="2"/>
      <c r="V62" s="2"/>
      <c r="W62" s="580"/>
      <c r="X62" s="580"/>
      <c r="Y62" s="581"/>
      <c r="Z62" s="9"/>
    </row>
    <row r="63" spans="1:26" s="66" customFormat="1" ht="24.6" customHeight="1" x14ac:dyDescent="0.25">
      <c r="A63" s="1121" t="s">
        <v>376</v>
      </c>
      <c r="C63" s="973" t="s">
        <v>70</v>
      </c>
      <c r="E63" s="833" t="s">
        <v>60</v>
      </c>
      <c r="F63" s="753" t="s">
        <v>378</v>
      </c>
      <c r="G63" s="1121" t="s">
        <v>379</v>
      </c>
      <c r="I63" s="721" t="s">
        <v>380</v>
      </c>
      <c r="K63" s="35">
        <v>2018</v>
      </c>
      <c r="M63" s="284">
        <v>0</v>
      </c>
      <c r="N63" s="976">
        <v>10687819</v>
      </c>
      <c r="O63" s="605">
        <v>0</v>
      </c>
      <c r="P63" s="1001">
        <v>1</v>
      </c>
      <c r="R63" s="1017"/>
      <c r="S63" s="530">
        <v>2018</v>
      </c>
      <c r="T63" s="424">
        <v>39</v>
      </c>
      <c r="U63" s="38">
        <v>0</v>
      </c>
      <c r="V63" s="427">
        <v>89</v>
      </c>
      <c r="W63" s="1124" t="s">
        <v>278</v>
      </c>
      <c r="X63" s="1124" t="s">
        <v>278</v>
      </c>
      <c r="Y63" s="1127" t="s">
        <v>278</v>
      </c>
      <c r="Z63" s="9"/>
    </row>
    <row r="64" spans="1:26" s="66" customFormat="1" ht="24.6" customHeight="1" x14ac:dyDescent="0.25">
      <c r="A64" s="1122"/>
      <c r="C64" s="974"/>
      <c r="E64" s="1053"/>
      <c r="F64" s="754"/>
      <c r="G64" s="1122"/>
      <c r="I64" s="722"/>
      <c r="K64" s="12">
        <v>2019</v>
      </c>
      <c r="M64" s="285">
        <v>4707740</v>
      </c>
      <c r="N64" s="977"/>
      <c r="O64" s="289">
        <v>0.44047714505644231</v>
      </c>
      <c r="P64" s="1002"/>
      <c r="R64" s="1017"/>
      <c r="S64" s="531">
        <v>2019</v>
      </c>
      <c r="T64" s="425">
        <v>39</v>
      </c>
      <c r="U64" s="37">
        <v>0</v>
      </c>
      <c r="V64" s="428">
        <v>89</v>
      </c>
      <c r="W64" s="1125"/>
      <c r="X64" s="1125"/>
      <c r="Y64" s="1128"/>
      <c r="Z64" s="9"/>
    </row>
    <row r="65" spans="1:26" s="66" customFormat="1" ht="24.6" customHeight="1" thickBot="1" x14ac:dyDescent="0.3">
      <c r="A65" s="1122"/>
      <c r="C65" s="975"/>
      <c r="E65" s="1054"/>
      <c r="F65" s="755"/>
      <c r="G65" s="1123"/>
      <c r="I65" s="723"/>
      <c r="K65" s="36">
        <v>2020</v>
      </c>
      <c r="M65" s="383">
        <v>3010606</v>
      </c>
      <c r="N65" s="978"/>
      <c r="O65" s="294">
        <v>0.28168572091275124</v>
      </c>
      <c r="P65" s="1003"/>
      <c r="R65" s="1017"/>
      <c r="S65" s="532">
        <v>2020</v>
      </c>
      <c r="T65" s="426">
        <v>39</v>
      </c>
      <c r="U65" s="39">
        <v>0</v>
      </c>
      <c r="V65" s="429">
        <v>89</v>
      </c>
      <c r="W65" s="1126"/>
      <c r="X65" s="1126"/>
      <c r="Y65" s="1129"/>
      <c r="Z65" s="9"/>
    </row>
    <row r="66" spans="1:26" s="66" customFormat="1" ht="24.95" customHeight="1" thickBot="1" x14ac:dyDescent="0.3">
      <c r="A66" s="6"/>
      <c r="C66" s="104"/>
      <c r="E66" s="7"/>
      <c r="F66" s="138"/>
      <c r="G66" s="6"/>
      <c r="I66" s="16"/>
      <c r="K66" s="5"/>
      <c r="M66" s="384">
        <v>7718346</v>
      </c>
      <c r="N66" s="278"/>
      <c r="O66" s="614">
        <v>0.72216286596919355</v>
      </c>
      <c r="P66" s="108"/>
      <c r="R66" s="1017"/>
      <c r="S66" s="107"/>
      <c r="T66" s="5"/>
      <c r="U66" s="5"/>
      <c r="V66" s="5"/>
      <c r="W66" s="578"/>
      <c r="X66" s="578"/>
      <c r="Y66" s="579"/>
      <c r="Z66" s="9"/>
    </row>
    <row r="67" spans="1:26" ht="6" customHeight="1" thickBot="1" x14ac:dyDescent="0.3">
      <c r="E67" s="41"/>
      <c r="F67" s="2"/>
      <c r="I67" s="137"/>
      <c r="K67" s="2"/>
      <c r="M67" s="101"/>
      <c r="N67" s="279"/>
      <c r="O67" s="295"/>
      <c r="P67" s="5"/>
      <c r="Q67" s="5"/>
      <c r="R67" s="1017"/>
      <c r="S67" s="107"/>
      <c r="T67" s="5"/>
      <c r="U67" s="2"/>
      <c r="V67" s="2"/>
      <c r="W67" s="580"/>
      <c r="X67" s="580"/>
      <c r="Y67" s="581"/>
      <c r="Z67" s="9"/>
    </row>
    <row r="68" spans="1:26" s="66" customFormat="1" ht="24.6" customHeight="1" x14ac:dyDescent="0.25">
      <c r="A68" s="1121" t="s">
        <v>376</v>
      </c>
      <c r="C68" s="973" t="s">
        <v>71</v>
      </c>
      <c r="E68" s="833" t="s">
        <v>60</v>
      </c>
      <c r="F68" s="753" t="s">
        <v>378</v>
      </c>
      <c r="G68" s="1121" t="s">
        <v>379</v>
      </c>
      <c r="I68" s="721" t="s">
        <v>380</v>
      </c>
      <c r="K68" s="35">
        <v>2018</v>
      </c>
      <c r="M68" s="284">
        <v>0</v>
      </c>
      <c r="N68" s="976">
        <v>17673336</v>
      </c>
      <c r="O68" s="605">
        <v>0</v>
      </c>
      <c r="P68" s="1001">
        <v>1</v>
      </c>
      <c r="R68" s="1017"/>
      <c r="S68" s="530">
        <v>2018</v>
      </c>
      <c r="T68" s="424">
        <v>52</v>
      </c>
      <c r="U68" s="38">
        <v>0</v>
      </c>
      <c r="V68" s="427">
        <v>119</v>
      </c>
      <c r="W68" s="1124" t="s">
        <v>381</v>
      </c>
      <c r="X68" s="1124">
        <v>2650.7</v>
      </c>
      <c r="Y68" s="1127">
        <v>22.8</v>
      </c>
      <c r="Z68" s="9"/>
    </row>
    <row r="69" spans="1:26" s="66" customFormat="1" ht="24.6" customHeight="1" x14ac:dyDescent="0.25">
      <c r="A69" s="1122"/>
      <c r="C69" s="974"/>
      <c r="E69" s="1053"/>
      <c r="F69" s="754"/>
      <c r="G69" s="1122"/>
      <c r="I69" s="722"/>
      <c r="K69" s="12">
        <v>2019</v>
      </c>
      <c r="M69" s="285">
        <v>0</v>
      </c>
      <c r="N69" s="977"/>
      <c r="O69" s="606">
        <v>0</v>
      </c>
      <c r="P69" s="1002"/>
      <c r="R69" s="1017"/>
      <c r="S69" s="531">
        <v>2019</v>
      </c>
      <c r="T69" s="425">
        <v>52</v>
      </c>
      <c r="U69" s="37">
        <v>0</v>
      </c>
      <c r="V69" s="428">
        <v>119</v>
      </c>
      <c r="W69" s="1125"/>
      <c r="X69" s="1125"/>
      <c r="Y69" s="1128"/>
      <c r="Z69" s="9"/>
    </row>
    <row r="70" spans="1:26" s="66" customFormat="1" ht="24.6" customHeight="1" thickBot="1" x14ac:dyDescent="0.3">
      <c r="A70" s="1122"/>
      <c r="C70" s="975"/>
      <c r="E70" s="1054"/>
      <c r="F70" s="755"/>
      <c r="G70" s="1123"/>
      <c r="I70" s="723"/>
      <c r="K70" s="36">
        <v>2020</v>
      </c>
      <c r="M70" s="383">
        <v>2566694</v>
      </c>
      <c r="N70" s="978"/>
      <c r="O70" s="294">
        <v>0.14522974044062761</v>
      </c>
      <c r="P70" s="1003"/>
      <c r="R70" s="1017"/>
      <c r="S70" s="532">
        <v>2020</v>
      </c>
      <c r="T70" s="426">
        <v>52</v>
      </c>
      <c r="U70" s="39">
        <v>0</v>
      </c>
      <c r="V70" s="429">
        <v>119</v>
      </c>
      <c r="W70" s="1126"/>
      <c r="X70" s="1126"/>
      <c r="Y70" s="1129"/>
      <c r="Z70" s="9"/>
    </row>
    <row r="71" spans="1:26" s="66" customFormat="1" ht="24.95" customHeight="1" thickBot="1" x14ac:dyDescent="0.3">
      <c r="A71" s="6"/>
      <c r="C71" s="104"/>
      <c r="E71" s="7"/>
      <c r="F71" s="138"/>
      <c r="G71" s="6"/>
      <c r="I71" s="16"/>
      <c r="K71" s="5"/>
      <c r="M71" s="384">
        <v>2566694</v>
      </c>
      <c r="N71" s="278"/>
      <c r="O71" s="614">
        <v>0.14522974044062761</v>
      </c>
      <c r="P71" s="108"/>
      <c r="R71" s="1017"/>
      <c r="S71" s="107"/>
      <c r="T71" s="5"/>
      <c r="U71" s="5"/>
      <c r="V71" s="5"/>
      <c r="W71" s="578"/>
      <c r="X71" s="578"/>
      <c r="Y71" s="579"/>
      <c r="Z71" s="9"/>
    </row>
    <row r="72" spans="1:26" ht="6" customHeight="1" thickBot="1" x14ac:dyDescent="0.3">
      <c r="E72" s="41"/>
      <c r="F72" s="2"/>
      <c r="I72" s="137"/>
      <c r="K72" s="2"/>
      <c r="M72" s="101"/>
      <c r="N72" s="101"/>
      <c r="O72" s="615"/>
      <c r="P72" s="5"/>
      <c r="R72" s="1017"/>
      <c r="S72" s="107"/>
      <c r="T72" s="5"/>
      <c r="U72" s="2"/>
      <c r="V72" s="2"/>
      <c r="W72" s="580"/>
      <c r="X72" s="580"/>
      <c r="Y72" s="581"/>
      <c r="Z72" s="9"/>
    </row>
    <row r="73" spans="1:26" s="66" customFormat="1" ht="24.6" customHeight="1" x14ac:dyDescent="0.25">
      <c r="A73" s="1121" t="s">
        <v>376</v>
      </c>
      <c r="C73" s="973" t="s">
        <v>72</v>
      </c>
      <c r="E73" s="833" t="s">
        <v>60</v>
      </c>
      <c r="F73" s="753" t="s">
        <v>378</v>
      </c>
      <c r="G73" s="1121" t="s">
        <v>379</v>
      </c>
      <c r="I73" s="721" t="s">
        <v>380</v>
      </c>
      <c r="K73" s="35">
        <v>2018</v>
      </c>
      <c r="M73" s="284">
        <v>0</v>
      </c>
      <c r="N73" s="976">
        <v>6650667</v>
      </c>
      <c r="O73" s="605">
        <v>0</v>
      </c>
      <c r="P73" s="1001">
        <v>1</v>
      </c>
      <c r="R73" s="1017"/>
      <c r="S73" s="530">
        <v>2018</v>
      </c>
      <c r="T73" s="424">
        <v>28</v>
      </c>
      <c r="U73" s="38">
        <v>0</v>
      </c>
      <c r="V73" s="427">
        <v>69</v>
      </c>
      <c r="W73" s="1124" t="s">
        <v>278</v>
      </c>
      <c r="X73" s="1124" t="s">
        <v>278</v>
      </c>
      <c r="Y73" s="1127" t="s">
        <v>278</v>
      </c>
      <c r="Z73" s="9"/>
    </row>
    <row r="74" spans="1:26" s="66" customFormat="1" ht="24.6" customHeight="1" x14ac:dyDescent="0.25">
      <c r="A74" s="1122"/>
      <c r="C74" s="974"/>
      <c r="E74" s="1053"/>
      <c r="F74" s="754"/>
      <c r="G74" s="1122"/>
      <c r="I74" s="722"/>
      <c r="K74" s="12">
        <v>2019</v>
      </c>
      <c r="M74" s="285">
        <v>0</v>
      </c>
      <c r="N74" s="977"/>
      <c r="O74" s="606">
        <v>0</v>
      </c>
      <c r="P74" s="1002"/>
      <c r="R74" s="1017"/>
      <c r="S74" s="531">
        <v>2019</v>
      </c>
      <c r="T74" s="425">
        <v>28</v>
      </c>
      <c r="U74" s="37">
        <v>0</v>
      </c>
      <c r="V74" s="428">
        <v>69</v>
      </c>
      <c r="W74" s="1125"/>
      <c r="X74" s="1125"/>
      <c r="Y74" s="1128"/>
      <c r="Z74" s="9"/>
    </row>
    <row r="75" spans="1:26" s="66" customFormat="1" ht="24.6" customHeight="1" thickBot="1" x14ac:dyDescent="0.3">
      <c r="A75" s="1122"/>
      <c r="C75" s="975"/>
      <c r="E75" s="1054"/>
      <c r="F75" s="755"/>
      <c r="G75" s="1123"/>
      <c r="I75" s="723"/>
      <c r="K75" s="36">
        <v>2020</v>
      </c>
      <c r="M75" s="383">
        <v>0</v>
      </c>
      <c r="N75" s="978"/>
      <c r="O75" s="607">
        <v>0</v>
      </c>
      <c r="P75" s="1003"/>
      <c r="R75" s="1017"/>
      <c r="S75" s="532">
        <v>2020</v>
      </c>
      <c r="T75" s="426">
        <v>28</v>
      </c>
      <c r="U75" s="39">
        <v>0</v>
      </c>
      <c r="V75" s="429">
        <v>69</v>
      </c>
      <c r="W75" s="1126"/>
      <c r="X75" s="1126"/>
      <c r="Y75" s="1129"/>
      <c r="Z75" s="9"/>
    </row>
    <row r="76" spans="1:26" s="66" customFormat="1" ht="24.95" customHeight="1" thickBot="1" x14ac:dyDescent="0.3">
      <c r="A76" s="6"/>
      <c r="C76" s="104"/>
      <c r="E76" s="7"/>
      <c r="F76" s="138"/>
      <c r="G76" s="6"/>
      <c r="I76" s="16"/>
      <c r="K76" s="5"/>
      <c r="M76" s="384">
        <v>0</v>
      </c>
      <c r="N76" s="278"/>
      <c r="O76" s="616">
        <v>0</v>
      </c>
      <c r="P76" s="108"/>
      <c r="R76" s="1017"/>
      <c r="S76" s="107"/>
      <c r="T76" s="5"/>
      <c r="U76" s="5"/>
      <c r="V76" s="5"/>
      <c r="W76" s="578"/>
      <c r="X76" s="578"/>
      <c r="Y76" s="579"/>
      <c r="Z76" s="9"/>
    </row>
    <row r="77" spans="1:26" ht="6" customHeight="1" thickBot="1" x14ac:dyDescent="0.3">
      <c r="E77" s="41"/>
      <c r="F77" s="2"/>
      <c r="I77" s="137"/>
      <c r="K77" s="2"/>
      <c r="M77" s="101"/>
      <c r="N77" s="279"/>
      <c r="O77" s="295"/>
      <c r="P77" s="5"/>
      <c r="R77" s="1017"/>
      <c r="S77" s="107"/>
      <c r="T77" s="5"/>
      <c r="U77" s="2"/>
      <c r="V77" s="2"/>
      <c r="W77" s="581"/>
      <c r="X77" s="581"/>
      <c r="Y77" s="581"/>
      <c r="Z77" s="9"/>
    </row>
    <row r="78" spans="1:26" s="66" customFormat="1" ht="24.6" customHeight="1" x14ac:dyDescent="0.25">
      <c r="A78" s="1121" t="s">
        <v>376</v>
      </c>
      <c r="C78" s="973" t="s">
        <v>73</v>
      </c>
      <c r="E78" s="833" t="s">
        <v>60</v>
      </c>
      <c r="F78" s="753" t="s">
        <v>378</v>
      </c>
      <c r="G78" s="1121" t="s">
        <v>379</v>
      </c>
      <c r="I78" s="721" t="s">
        <v>380</v>
      </c>
      <c r="K78" s="35">
        <v>2018</v>
      </c>
      <c r="M78" s="284">
        <v>0</v>
      </c>
      <c r="N78" s="976">
        <v>5624003</v>
      </c>
      <c r="O78" s="605">
        <v>0</v>
      </c>
      <c r="P78" s="1001">
        <v>1</v>
      </c>
      <c r="R78" s="1017"/>
      <c r="S78" s="530">
        <v>2018</v>
      </c>
      <c r="T78" s="424">
        <v>37</v>
      </c>
      <c r="U78" s="38">
        <v>0</v>
      </c>
      <c r="V78" s="427">
        <v>85</v>
      </c>
      <c r="W78" s="1124" t="s">
        <v>383</v>
      </c>
      <c r="X78" s="1124">
        <v>2186.3000000000002</v>
      </c>
      <c r="Y78" s="1127">
        <v>18.8</v>
      </c>
      <c r="Z78" s="9"/>
    </row>
    <row r="79" spans="1:26" s="66" customFormat="1" ht="24.6" customHeight="1" x14ac:dyDescent="0.25">
      <c r="A79" s="1122"/>
      <c r="C79" s="974"/>
      <c r="E79" s="1053"/>
      <c r="F79" s="754"/>
      <c r="G79" s="1122"/>
      <c r="I79" s="722"/>
      <c r="K79" s="12">
        <v>2019</v>
      </c>
      <c r="M79" s="285">
        <v>4217999</v>
      </c>
      <c r="N79" s="977"/>
      <c r="O79" s="289">
        <v>0.7499994221197962</v>
      </c>
      <c r="P79" s="1002"/>
      <c r="R79" s="1017"/>
      <c r="S79" s="531">
        <v>2019</v>
      </c>
      <c r="T79" s="425">
        <v>37</v>
      </c>
      <c r="U79" s="37">
        <v>0</v>
      </c>
      <c r="V79" s="428">
        <v>85</v>
      </c>
      <c r="W79" s="1125"/>
      <c r="X79" s="1125"/>
      <c r="Y79" s="1128"/>
      <c r="Z79" s="9"/>
    </row>
    <row r="80" spans="1:26" s="66" customFormat="1" ht="24.6" customHeight="1" thickBot="1" x14ac:dyDescent="0.3">
      <c r="A80" s="1122"/>
      <c r="C80" s="975"/>
      <c r="E80" s="1054"/>
      <c r="F80" s="755"/>
      <c r="G80" s="1123"/>
      <c r="I80" s="723"/>
      <c r="K80" s="36">
        <v>2020</v>
      </c>
      <c r="M80" s="383">
        <v>0</v>
      </c>
      <c r="N80" s="978"/>
      <c r="O80" s="607">
        <v>0</v>
      </c>
      <c r="P80" s="1003"/>
      <c r="R80" s="1017"/>
      <c r="S80" s="532">
        <v>2020</v>
      </c>
      <c r="T80" s="426">
        <v>37</v>
      </c>
      <c r="U80" s="39">
        <v>0</v>
      </c>
      <c r="V80" s="429">
        <v>85</v>
      </c>
      <c r="W80" s="1126"/>
      <c r="X80" s="1126"/>
      <c r="Y80" s="1129"/>
      <c r="Z80" s="9"/>
    </row>
    <row r="81" spans="1:26" s="66" customFormat="1" ht="24.95" customHeight="1" thickBot="1" x14ac:dyDescent="0.3">
      <c r="A81" s="6"/>
      <c r="C81" s="104"/>
      <c r="E81" s="7"/>
      <c r="F81" s="138"/>
      <c r="G81" s="6"/>
      <c r="I81" s="16"/>
      <c r="K81" s="5"/>
      <c r="M81" s="384">
        <v>4217999</v>
      </c>
      <c r="N81" s="278"/>
      <c r="O81" s="614">
        <v>0.7499994221197962</v>
      </c>
      <c r="P81" s="108"/>
      <c r="R81" s="1017"/>
      <c r="S81" s="107"/>
      <c r="T81" s="5"/>
      <c r="U81" s="5"/>
      <c r="V81" s="5"/>
      <c r="W81" s="578"/>
      <c r="X81" s="578"/>
      <c r="Y81" s="579"/>
      <c r="Z81" s="9"/>
    </row>
    <row r="82" spans="1:26" ht="6" customHeight="1" thickBot="1" x14ac:dyDescent="0.3">
      <c r="E82" s="41"/>
      <c r="F82" s="2"/>
      <c r="I82" s="137"/>
      <c r="K82" s="2"/>
      <c r="M82" s="101"/>
      <c r="N82" s="279"/>
      <c r="O82" s="295"/>
      <c r="P82" s="5"/>
      <c r="R82" s="1017"/>
      <c r="S82" s="107"/>
      <c r="T82" s="5"/>
      <c r="U82" s="2"/>
      <c r="V82" s="2"/>
      <c r="W82" s="581"/>
      <c r="X82" s="581"/>
      <c r="Y82" s="581"/>
      <c r="Z82" s="9"/>
    </row>
    <row r="83" spans="1:26" s="66" customFormat="1" ht="24.6" customHeight="1" x14ac:dyDescent="0.25">
      <c r="A83" s="1121" t="s">
        <v>376</v>
      </c>
      <c r="C83" s="973" t="s">
        <v>74</v>
      </c>
      <c r="E83" s="833" t="s">
        <v>60</v>
      </c>
      <c r="F83" s="753" t="s">
        <v>378</v>
      </c>
      <c r="G83" s="1121" t="s">
        <v>379</v>
      </c>
      <c r="I83" s="721" t="s">
        <v>380</v>
      </c>
      <c r="K83" s="35">
        <v>2018</v>
      </c>
      <c r="M83" s="284">
        <v>8344763</v>
      </c>
      <c r="N83" s="976">
        <v>14795000</v>
      </c>
      <c r="O83" s="288">
        <v>0.56402588712402835</v>
      </c>
      <c r="P83" s="1001">
        <v>1</v>
      </c>
      <c r="R83" s="1017"/>
      <c r="S83" s="530">
        <v>2018</v>
      </c>
      <c r="T83" s="424">
        <v>35</v>
      </c>
      <c r="U83" s="38">
        <v>0</v>
      </c>
      <c r="V83" s="427">
        <v>80</v>
      </c>
      <c r="W83" s="1124" t="s">
        <v>381</v>
      </c>
      <c r="X83" s="1124">
        <v>3255.6</v>
      </c>
      <c r="Y83" s="1127">
        <v>24.4</v>
      </c>
      <c r="Z83" s="9"/>
    </row>
    <row r="84" spans="1:26" s="66" customFormat="1" ht="24.6" customHeight="1" x14ac:dyDescent="0.25">
      <c r="A84" s="1122"/>
      <c r="C84" s="974"/>
      <c r="E84" s="1053"/>
      <c r="F84" s="754"/>
      <c r="G84" s="1122"/>
      <c r="I84" s="722"/>
      <c r="K84" s="12">
        <v>2019</v>
      </c>
      <c r="M84" s="285">
        <v>0</v>
      </c>
      <c r="N84" s="977"/>
      <c r="O84" s="606">
        <v>0</v>
      </c>
      <c r="P84" s="1002"/>
      <c r="R84" s="1017"/>
      <c r="S84" s="531">
        <v>2019</v>
      </c>
      <c r="T84" s="425">
        <v>35</v>
      </c>
      <c r="U84" s="37">
        <v>0</v>
      </c>
      <c r="V84" s="428">
        <v>80</v>
      </c>
      <c r="W84" s="1125"/>
      <c r="X84" s="1125"/>
      <c r="Y84" s="1128"/>
      <c r="Z84" s="9"/>
    </row>
    <row r="85" spans="1:26" s="66" customFormat="1" ht="24.6" customHeight="1" thickBot="1" x14ac:dyDescent="0.3">
      <c r="A85" s="1122"/>
      <c r="C85" s="975"/>
      <c r="E85" s="1054"/>
      <c r="F85" s="755"/>
      <c r="G85" s="1123"/>
      <c r="I85" s="723"/>
      <c r="K85" s="36">
        <v>2020</v>
      </c>
      <c r="M85" s="383">
        <v>0</v>
      </c>
      <c r="N85" s="978"/>
      <c r="O85" s="607">
        <v>0</v>
      </c>
      <c r="P85" s="1003"/>
      <c r="R85" s="1017"/>
      <c r="S85" s="532">
        <v>2020</v>
      </c>
      <c r="T85" s="426">
        <v>35</v>
      </c>
      <c r="U85" s="39">
        <v>0</v>
      </c>
      <c r="V85" s="429">
        <v>80</v>
      </c>
      <c r="W85" s="1126"/>
      <c r="X85" s="1126"/>
      <c r="Y85" s="1129"/>
      <c r="Z85" s="9"/>
    </row>
    <row r="86" spans="1:26" s="66" customFormat="1" ht="24.95" customHeight="1" thickBot="1" x14ac:dyDescent="0.3">
      <c r="A86" s="6"/>
      <c r="C86" s="104"/>
      <c r="E86" s="7"/>
      <c r="F86" s="138"/>
      <c r="G86" s="6"/>
      <c r="I86" s="16"/>
      <c r="K86" s="5"/>
      <c r="M86" s="384">
        <v>8344763</v>
      </c>
      <c r="N86" s="278"/>
      <c r="O86" s="614">
        <v>0.56402588712402835</v>
      </c>
      <c r="P86" s="108"/>
      <c r="R86" s="1017"/>
      <c r="S86" s="107"/>
      <c r="T86" s="5"/>
      <c r="U86" s="5"/>
      <c r="V86" s="5"/>
      <c r="W86" s="578"/>
      <c r="X86" s="578"/>
      <c r="Y86" s="579"/>
      <c r="Z86" s="9"/>
    </row>
    <row r="87" spans="1:26" ht="6" customHeight="1" thickBot="1" x14ac:dyDescent="0.3">
      <c r="E87" s="41"/>
      <c r="F87" s="2"/>
      <c r="I87" s="137"/>
      <c r="K87" s="2"/>
      <c r="L87" s="5"/>
      <c r="M87" s="279"/>
      <c r="N87" s="279"/>
      <c r="O87" s="295"/>
      <c r="P87" s="5"/>
      <c r="Q87" s="5"/>
      <c r="R87" s="1017"/>
      <c r="S87" s="107"/>
      <c r="T87" s="5"/>
      <c r="U87" s="2"/>
      <c r="V87" s="2"/>
      <c r="W87" s="581"/>
      <c r="X87" s="581"/>
      <c r="Y87" s="581"/>
      <c r="Z87" s="9"/>
    </row>
    <row r="88" spans="1:26" s="66" customFormat="1" ht="24.6" customHeight="1" x14ac:dyDescent="0.25">
      <c r="A88" s="1121" t="s">
        <v>376</v>
      </c>
      <c r="C88" s="973" t="s">
        <v>75</v>
      </c>
      <c r="E88" s="833" t="s">
        <v>60</v>
      </c>
      <c r="F88" s="753" t="s">
        <v>378</v>
      </c>
      <c r="G88" s="1121" t="s">
        <v>379</v>
      </c>
      <c r="I88" s="721" t="s">
        <v>380</v>
      </c>
      <c r="K88" s="35">
        <v>2018</v>
      </c>
      <c r="M88" s="284">
        <v>0</v>
      </c>
      <c r="N88" s="976">
        <v>23798667</v>
      </c>
      <c r="O88" s="605">
        <v>0</v>
      </c>
      <c r="P88" s="1001">
        <v>1</v>
      </c>
      <c r="R88" s="1017"/>
      <c r="S88" s="530">
        <v>2018</v>
      </c>
      <c r="T88" s="424">
        <v>48</v>
      </c>
      <c r="U88" s="38">
        <v>0</v>
      </c>
      <c r="V88" s="427">
        <v>110</v>
      </c>
      <c r="W88" s="1124" t="s">
        <v>385</v>
      </c>
      <c r="X88" s="1124">
        <v>20543</v>
      </c>
      <c r="Y88" s="1127">
        <v>367.71969999999993</v>
      </c>
      <c r="Z88" s="9"/>
    </row>
    <row r="89" spans="1:26" s="66" customFormat="1" ht="24.6" customHeight="1" x14ac:dyDescent="0.25">
      <c r="A89" s="1122"/>
      <c r="C89" s="974"/>
      <c r="E89" s="1053"/>
      <c r="F89" s="754"/>
      <c r="G89" s="1122"/>
      <c r="I89" s="722"/>
      <c r="K89" s="12">
        <v>2019</v>
      </c>
      <c r="M89" s="285">
        <v>0</v>
      </c>
      <c r="N89" s="977"/>
      <c r="O89" s="606">
        <v>0</v>
      </c>
      <c r="P89" s="1002"/>
      <c r="R89" s="1017"/>
      <c r="S89" s="531">
        <v>2019</v>
      </c>
      <c r="T89" s="425">
        <v>48</v>
      </c>
      <c r="U89" s="37">
        <v>0</v>
      </c>
      <c r="V89" s="428">
        <v>110</v>
      </c>
      <c r="W89" s="1125"/>
      <c r="X89" s="1125"/>
      <c r="Y89" s="1128"/>
      <c r="Z89" s="9"/>
    </row>
    <row r="90" spans="1:26" s="66" customFormat="1" ht="24.6" customHeight="1" thickBot="1" x14ac:dyDescent="0.3">
      <c r="A90" s="1122"/>
      <c r="C90" s="975"/>
      <c r="E90" s="1054"/>
      <c r="F90" s="755"/>
      <c r="G90" s="1123"/>
      <c r="I90" s="723"/>
      <c r="K90" s="36">
        <v>2020</v>
      </c>
      <c r="M90" s="383">
        <v>0</v>
      </c>
      <c r="N90" s="978"/>
      <c r="O90" s="607">
        <v>0</v>
      </c>
      <c r="P90" s="1003"/>
      <c r="R90" s="1017"/>
      <c r="S90" s="532">
        <v>2020</v>
      </c>
      <c r="T90" s="426">
        <v>48</v>
      </c>
      <c r="U90" s="39">
        <v>0</v>
      </c>
      <c r="V90" s="429">
        <v>110</v>
      </c>
      <c r="W90" s="1126"/>
      <c r="X90" s="1126"/>
      <c r="Y90" s="1129"/>
      <c r="Z90" s="9"/>
    </row>
    <row r="91" spans="1:26" s="66" customFormat="1" ht="24.95" customHeight="1" thickBot="1" x14ac:dyDescent="0.3">
      <c r="A91" s="6"/>
      <c r="C91" s="104"/>
      <c r="E91" s="7"/>
      <c r="F91" s="138"/>
      <c r="G91" s="6"/>
      <c r="I91" s="16"/>
      <c r="K91" s="5"/>
      <c r="M91" s="384">
        <v>0</v>
      </c>
      <c r="N91" s="278"/>
      <c r="O91" s="616">
        <v>0</v>
      </c>
      <c r="P91" s="108"/>
      <c r="R91" s="1017"/>
      <c r="S91" s="107"/>
      <c r="T91" s="5"/>
      <c r="U91" s="5"/>
      <c r="V91" s="5"/>
      <c r="W91" s="240"/>
      <c r="X91" s="240"/>
      <c r="Y91" s="189"/>
      <c r="Z91" s="9"/>
    </row>
    <row r="92" spans="1:26" ht="6" customHeight="1" thickBot="1" x14ac:dyDescent="0.3">
      <c r="E92" s="41"/>
      <c r="F92" s="2"/>
      <c r="I92" s="137"/>
      <c r="K92" s="2"/>
      <c r="L92" s="5"/>
      <c r="M92" s="279"/>
      <c r="N92" s="279"/>
      <c r="O92" s="295"/>
      <c r="P92" s="5"/>
      <c r="Q92" s="5"/>
      <c r="R92" s="1017"/>
      <c r="S92" s="107"/>
      <c r="T92" s="5"/>
      <c r="U92" s="2"/>
      <c r="V92" s="2"/>
      <c r="W92" s="15"/>
      <c r="X92" s="15"/>
      <c r="Y92" s="15"/>
      <c r="Z92" s="9"/>
    </row>
    <row r="93" spans="1:26" s="66" customFormat="1" ht="24.6" customHeight="1" x14ac:dyDescent="0.25">
      <c r="A93" s="1121" t="s">
        <v>376</v>
      </c>
      <c r="C93" s="973" t="s">
        <v>386</v>
      </c>
      <c r="E93" s="833" t="s">
        <v>60</v>
      </c>
      <c r="F93" s="753" t="s">
        <v>378</v>
      </c>
      <c r="G93" s="1121" t="s">
        <v>379</v>
      </c>
      <c r="I93" s="721" t="s">
        <v>380</v>
      </c>
      <c r="K93" s="35">
        <v>2018</v>
      </c>
      <c r="M93" s="284">
        <v>0</v>
      </c>
      <c r="N93" s="976"/>
      <c r="O93" s="288"/>
      <c r="P93" s="1001">
        <v>1</v>
      </c>
      <c r="R93" s="1017"/>
      <c r="S93" s="527">
        <v>2018</v>
      </c>
      <c r="T93" s="424"/>
      <c r="U93" s="427"/>
      <c r="V93" s="427"/>
      <c r="W93" s="407"/>
      <c r="X93" s="407"/>
      <c r="Y93" s="408"/>
      <c r="Z93" s="9"/>
    </row>
    <row r="94" spans="1:26" s="66" customFormat="1" ht="24.6" customHeight="1" x14ac:dyDescent="0.25">
      <c r="A94" s="1122"/>
      <c r="C94" s="974"/>
      <c r="E94" s="1053"/>
      <c r="F94" s="754"/>
      <c r="G94" s="1122"/>
      <c r="I94" s="722"/>
      <c r="K94" s="12">
        <v>2019</v>
      </c>
      <c r="M94" s="285">
        <v>6455250</v>
      </c>
      <c r="N94" s="977"/>
      <c r="O94" s="289"/>
      <c r="P94" s="1002"/>
      <c r="R94" s="1017"/>
      <c r="S94" s="528">
        <v>2019</v>
      </c>
      <c r="T94" s="557"/>
      <c r="U94" s="409"/>
      <c r="V94" s="428"/>
      <c r="W94" s="409"/>
      <c r="X94" s="409"/>
      <c r="Y94" s="410"/>
      <c r="Z94" s="9"/>
    </row>
    <row r="95" spans="1:26" s="66" customFormat="1" ht="24.6" customHeight="1" thickBot="1" x14ac:dyDescent="0.3">
      <c r="A95" s="1122"/>
      <c r="C95" s="975"/>
      <c r="E95" s="1054"/>
      <c r="F95" s="755"/>
      <c r="G95" s="1123"/>
      <c r="I95" s="723"/>
      <c r="K95" s="36">
        <v>2020</v>
      </c>
      <c r="M95" s="383">
        <v>9000045.3800000008</v>
      </c>
      <c r="N95" s="978"/>
      <c r="O95" s="294"/>
      <c r="P95" s="1003"/>
      <c r="R95" s="1018"/>
      <c r="S95" s="529">
        <v>2020</v>
      </c>
      <c r="T95" s="558"/>
      <c r="U95" s="411"/>
      <c r="V95" s="429"/>
      <c r="W95" s="411"/>
      <c r="X95" s="411"/>
      <c r="Y95" s="412"/>
      <c r="Z95" s="9"/>
    </row>
    <row r="96" spans="1:26" s="66" customFormat="1" ht="24.95" customHeight="1" thickBot="1" x14ac:dyDescent="0.3">
      <c r="A96" s="6"/>
      <c r="C96" s="104"/>
      <c r="E96" s="7"/>
      <c r="F96" s="138"/>
      <c r="G96" s="6"/>
      <c r="I96" s="16"/>
      <c r="K96" s="5"/>
      <c r="M96" s="384">
        <v>15455295.380000001</v>
      </c>
      <c r="N96" s="278"/>
      <c r="O96" s="614"/>
      <c r="P96" s="108"/>
      <c r="U96" s="240"/>
      <c r="V96" s="240"/>
      <c r="W96" s="240"/>
      <c r="X96" s="240"/>
      <c r="Y96" s="189"/>
      <c r="Z96" s="9"/>
    </row>
    <row r="97" spans="5:26" ht="33.75" x14ac:dyDescent="0.25">
      <c r="E97" s="41"/>
      <c r="M97" s="101"/>
      <c r="N97" s="101"/>
      <c r="S97" s="240"/>
      <c r="Z97" s="9"/>
    </row>
    <row r="98" spans="5:26" ht="33.75" x14ac:dyDescent="0.25">
      <c r="E98" s="41"/>
      <c r="Z98" s="9"/>
    </row>
    <row r="99" spans="5:26" ht="33.75" x14ac:dyDescent="0.25">
      <c r="Z99" s="9"/>
    </row>
    <row r="100" spans="5:26" ht="33.75" x14ac:dyDescent="0.25">
      <c r="Z100" s="9"/>
    </row>
    <row r="101" spans="5:26" x14ac:dyDescent="0.25"/>
    <row r="102" spans="5:26" x14ac:dyDescent="0.25"/>
    <row r="103" spans="5:26" x14ac:dyDescent="0.25"/>
    <row r="104" spans="5:26" x14ac:dyDescent="0.25"/>
  </sheetData>
  <mergeCells count="199">
    <mergeCell ref="R5:Y5"/>
    <mergeCell ref="U6:Y6"/>
    <mergeCell ref="S6:S10"/>
    <mergeCell ref="Y18:Y20"/>
    <mergeCell ref="X28:X29"/>
    <mergeCell ref="Y28:Y29"/>
    <mergeCell ref="Y14:Y15"/>
    <mergeCell ref="X14:X15"/>
    <mergeCell ref="W14:W15"/>
    <mergeCell ref="R13:R95"/>
    <mergeCell ref="W83:W85"/>
    <mergeCell ref="X83:X85"/>
    <mergeCell ref="Y83:Y85"/>
    <mergeCell ref="Y73:Y75"/>
    <mergeCell ref="W78:W80"/>
    <mergeCell ref="X78:X80"/>
    <mergeCell ref="Y78:Y80"/>
    <mergeCell ref="W53:W60"/>
    <mergeCell ref="X53:X60"/>
    <mergeCell ref="Y53:Y60"/>
    <mergeCell ref="W63:W65"/>
    <mergeCell ref="X63:X65"/>
    <mergeCell ref="Y63:Y65"/>
    <mergeCell ref="W68:W70"/>
    <mergeCell ref="X68:X70"/>
    <mergeCell ref="Y68:Y70"/>
    <mergeCell ref="W88:W90"/>
    <mergeCell ref="X88:X90"/>
    <mergeCell ref="Y88:Y90"/>
    <mergeCell ref="W7:X7"/>
    <mergeCell ref="W18:W20"/>
    <mergeCell ref="X18:X20"/>
    <mergeCell ref="T7:T8"/>
    <mergeCell ref="U7:U8"/>
    <mergeCell ref="V7:V8"/>
    <mergeCell ref="Y23:Y24"/>
    <mergeCell ref="X23:X24"/>
    <mergeCell ref="W23:W24"/>
    <mergeCell ref="W28:W29"/>
    <mergeCell ref="W33:W35"/>
    <mergeCell ref="X33:X35"/>
    <mergeCell ref="Y33:Y35"/>
    <mergeCell ref="W38:W40"/>
    <mergeCell ref="X38:X40"/>
    <mergeCell ref="Y38:Y40"/>
    <mergeCell ref="W43:W45"/>
    <mergeCell ref="X43:X45"/>
    <mergeCell ref="Y43:Y45"/>
    <mergeCell ref="W73:W75"/>
    <mergeCell ref="X73:X75"/>
    <mergeCell ref="N93:N95"/>
    <mergeCell ref="P18:P20"/>
    <mergeCell ref="P23:P25"/>
    <mergeCell ref="P28:P30"/>
    <mergeCell ref="P33:P35"/>
    <mergeCell ref="P38:P40"/>
    <mergeCell ref="P43:P45"/>
    <mergeCell ref="P13:P15"/>
    <mergeCell ref="P48:P50"/>
    <mergeCell ref="P53:P55"/>
    <mergeCell ref="P58:P60"/>
    <mergeCell ref="P63:P65"/>
    <mergeCell ref="P68:P70"/>
    <mergeCell ref="P73:P75"/>
    <mergeCell ref="P78:P80"/>
    <mergeCell ref="P83:P85"/>
    <mergeCell ref="P88:P90"/>
    <mergeCell ref="P93:P95"/>
    <mergeCell ref="N58:N60"/>
    <mergeCell ref="N63:N65"/>
    <mergeCell ref="N68:N70"/>
    <mergeCell ref="N73:N75"/>
    <mergeCell ref="N78:N80"/>
    <mergeCell ref="N83:N85"/>
    <mergeCell ref="N88:N90"/>
    <mergeCell ref="N18:N20"/>
    <mergeCell ref="N23:N25"/>
    <mergeCell ref="N28:N30"/>
    <mergeCell ref="N33:N35"/>
    <mergeCell ref="N38:N40"/>
    <mergeCell ref="N43:N45"/>
    <mergeCell ref="N13:N15"/>
    <mergeCell ref="N48:N50"/>
    <mergeCell ref="N53:N55"/>
    <mergeCell ref="F68:F70"/>
    <mergeCell ref="G68:G70"/>
    <mergeCell ref="I68:I70"/>
    <mergeCell ref="E83:E85"/>
    <mergeCell ref="F83:F85"/>
    <mergeCell ref="G83:G85"/>
    <mergeCell ref="I83:I85"/>
    <mergeCell ref="C78:C80"/>
    <mergeCell ref="E78:E80"/>
    <mergeCell ref="F78:F80"/>
    <mergeCell ref="G78:G80"/>
    <mergeCell ref="I78:I80"/>
    <mergeCell ref="F53:F55"/>
    <mergeCell ref="G53:G55"/>
    <mergeCell ref="I53:I55"/>
    <mergeCell ref="E88:E90"/>
    <mergeCell ref="F88:F90"/>
    <mergeCell ref="G88:G90"/>
    <mergeCell ref="I88:I90"/>
    <mergeCell ref="C63:C65"/>
    <mergeCell ref="E63:E65"/>
    <mergeCell ref="F63:F65"/>
    <mergeCell ref="G63:G65"/>
    <mergeCell ref="I63:I65"/>
    <mergeCell ref="C58:C60"/>
    <mergeCell ref="E58:E60"/>
    <mergeCell ref="F58:F60"/>
    <mergeCell ref="G58:G60"/>
    <mergeCell ref="I58:I60"/>
    <mergeCell ref="C73:C75"/>
    <mergeCell ref="E73:E75"/>
    <mergeCell ref="F73:F75"/>
    <mergeCell ref="G73:G75"/>
    <mergeCell ref="I73:I75"/>
    <mergeCell ref="C68:C70"/>
    <mergeCell ref="E68:E70"/>
    <mergeCell ref="C13:C15"/>
    <mergeCell ref="E13:E15"/>
    <mergeCell ref="F13:F15"/>
    <mergeCell ref="G13:G15"/>
    <mergeCell ref="I13:I15"/>
    <mergeCell ref="E43:E45"/>
    <mergeCell ref="F43:F45"/>
    <mergeCell ref="G43:G45"/>
    <mergeCell ref="I43:I45"/>
    <mergeCell ref="C38:C40"/>
    <mergeCell ref="E38:E40"/>
    <mergeCell ref="F38:F40"/>
    <mergeCell ref="G38:G40"/>
    <mergeCell ref="I38:I40"/>
    <mergeCell ref="E33:E35"/>
    <mergeCell ref="F33:F35"/>
    <mergeCell ref="G33:G35"/>
    <mergeCell ref="I33:I35"/>
    <mergeCell ref="C23:C25"/>
    <mergeCell ref="E23:E25"/>
    <mergeCell ref="C43:C45"/>
    <mergeCell ref="F18:F20"/>
    <mergeCell ref="G18:G20"/>
    <mergeCell ref="I18:I20"/>
    <mergeCell ref="A23:A25"/>
    <mergeCell ref="A33:A35"/>
    <mergeCell ref="A38:A40"/>
    <mergeCell ref="A43:A45"/>
    <mergeCell ref="A93:A95"/>
    <mergeCell ref="A28:A30"/>
    <mergeCell ref="C28:C30"/>
    <mergeCell ref="A88:A90"/>
    <mergeCell ref="C88:C90"/>
    <mergeCell ref="C33:C35"/>
    <mergeCell ref="C93:C95"/>
    <mergeCell ref="C83:C85"/>
    <mergeCell ref="F48:F50"/>
    <mergeCell ref="G48:G50"/>
    <mergeCell ref="I48:I50"/>
    <mergeCell ref="E93:E95"/>
    <mergeCell ref="F93:F95"/>
    <mergeCell ref="G93:G95"/>
    <mergeCell ref="I93:I95"/>
    <mergeCell ref="C53:C55"/>
    <mergeCell ref="E53:E55"/>
    <mergeCell ref="E48:E50"/>
    <mergeCell ref="M6:P6"/>
    <mergeCell ref="R7:R8"/>
    <mergeCell ref="C7:C10"/>
    <mergeCell ref="G7:G10"/>
    <mergeCell ref="F7:F10"/>
    <mergeCell ref="E7:E10"/>
    <mergeCell ref="K7:K10"/>
    <mergeCell ref="I7:I10"/>
    <mergeCell ref="M7:M10"/>
    <mergeCell ref="N7:N10"/>
    <mergeCell ref="O7:O10"/>
    <mergeCell ref="P7:P10"/>
    <mergeCell ref="E6:G6"/>
    <mergeCell ref="C48:C50"/>
    <mergeCell ref="F23:F25"/>
    <mergeCell ref="G23:G25"/>
    <mergeCell ref="I23:I25"/>
    <mergeCell ref="E28:E30"/>
    <mergeCell ref="F28:F30"/>
    <mergeCell ref="G28:G30"/>
    <mergeCell ref="I28:I30"/>
    <mergeCell ref="C18:C20"/>
    <mergeCell ref="E18:E20"/>
    <mergeCell ref="A13:A15"/>
    <mergeCell ref="A48:A50"/>
    <mergeCell ref="A53:A55"/>
    <mergeCell ref="A58:A60"/>
    <mergeCell ref="A63:A65"/>
    <mergeCell ref="A68:A70"/>
    <mergeCell ref="A73:A75"/>
    <mergeCell ref="A78:A80"/>
    <mergeCell ref="A83:A85"/>
    <mergeCell ref="A18:A20"/>
  </mergeCells>
  <pageMargins left="0.70866141732283472" right="0.70866141732283472" top="0.74803149606299213" bottom="0.74803149606299213" header="0.31496062992125984" footer="0.31496062992125984"/>
  <pageSetup paperSize="8" scale="35" orientation="portrait" r:id="rId1"/>
  <colBreaks count="1" manualBreakCount="1">
    <brk id="2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E5C3EA1F1EB2D4DA2B5AEB8D2C5DB09" ma:contentTypeVersion="0" ma:contentTypeDescription="Create a new document." ma:contentTypeScope="" ma:versionID="f436f146afa1db58af8678b65e1261ee">
  <xsd:schema xmlns:xsd="http://www.w3.org/2001/XMLSchema" xmlns:xs="http://www.w3.org/2001/XMLSchema" xmlns:p="http://schemas.microsoft.com/office/2006/metadata/properties" xmlns:ns3="http://schemas.microsoft.com/sharepoint/v4" targetNamespace="http://schemas.microsoft.com/office/2006/metadata/properties" ma:root="true" ma:fieldsID="3c342483541bdb343c8d6499449c1dcd" ns3:_="">
    <xsd:import namespace="http://schemas.microsoft.com/sharepoint/v4"/>
    <xsd:element name="properties">
      <xsd:complexType>
        <xsd:sequence>
          <xsd:element name="documentManagement">
            <xsd:complexType>
              <xsd:all>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8332A3-A0BB-4D6B-ACE4-7E9B8E822AB3}">
  <ds:schemaRefs>
    <ds:schemaRef ds:uri="http://purl.org/dc/elements/1.1/"/>
    <ds:schemaRef ds:uri="http://schemas.microsoft.com/office/2006/metadata/properties"/>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81CB85BA-6A40-483B-A4B9-C0AB334523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82944B7-C9F1-4C8E-A916-38D3459554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INDEX</vt:lpstr>
      <vt:lpstr>Allocation summary</vt:lpstr>
      <vt:lpstr>Low Carbon Transport</vt:lpstr>
      <vt:lpstr>Water treatment</vt:lpstr>
      <vt:lpstr>Prot. of the Env.</vt:lpstr>
      <vt:lpstr>Education</vt:lpstr>
      <vt:lpstr>Healthcare</vt:lpstr>
      <vt:lpstr>Social Inclusion</vt:lpstr>
      <vt:lpstr>Affordable Housing</vt:lpstr>
      <vt:lpstr>'Affordable Housing'!Print_Area</vt:lpstr>
      <vt:lpstr>'Allocation summary'!Print_Area</vt:lpstr>
      <vt:lpstr>Education!Print_Area</vt:lpstr>
      <vt:lpstr>Healthcare!Print_Area</vt:lpstr>
      <vt:lpstr>'Low Carbon Transport'!Print_Area</vt:lpstr>
      <vt:lpstr>'Prot. of the Env.'!Print_Area</vt:lpstr>
      <vt:lpstr>'Social Inclusion'!Print_Area</vt:lpstr>
      <vt:lpstr>'Water treatment'!Print_Area</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2021-02-05T07:51:44Z</dcterms:created>
  <dcterms:modified xsi:type="dcterms:W3CDTF">2021-09-06T06:05:13Z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0x0101002E5C3EA1F1EB2D4DA2B5AEB8D2C5DB09</vt:lpwstr>
  </property>
  <property fmtid="{D5CDD505-2E9C-101B-9397-08002B2CF9AE}" pid="3" name="BExAnalyzer_OldName">
    <vt:lpwstr>FD - Kermit - 23.06.2021 - Impact Report.xlsx</vt:lpwstr>
  </property>
</Properties>
</file>